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21450" windowHeight="10050" activeTab="0"/>
  </bookViews>
  <sheets>
    <sheet name="UGEthn" sheetId="1" r:id="rId1"/>
  </sheets>
  <definedNames>
    <definedName name="_xlnm.Print_Area" localSheetId="0">'UGEthn'!$A$2:$O$223</definedName>
  </definedNames>
  <calcPr fullCalcOnLoad="1"/>
</workbook>
</file>

<file path=xl/sharedStrings.xml><?xml version="1.0" encoding="utf-8"?>
<sst xmlns="http://schemas.openxmlformats.org/spreadsheetml/2006/main" count="400" uniqueCount="287">
  <si>
    <t>INS</t>
  </si>
  <si>
    <t>Individualized Studies</t>
  </si>
  <si>
    <t>UNC</t>
  </si>
  <si>
    <t>University College</t>
  </si>
  <si>
    <t>School of Education</t>
  </si>
  <si>
    <t>Elementary Education &amp; Reading</t>
  </si>
  <si>
    <t>School of The Professions</t>
  </si>
  <si>
    <t>CRJ</t>
  </si>
  <si>
    <t>Criminal Justice</t>
  </si>
  <si>
    <t>PSC</t>
  </si>
  <si>
    <t>Political Science</t>
  </si>
  <si>
    <t>COM</t>
  </si>
  <si>
    <t>Communication Studies</t>
  </si>
  <si>
    <t>Communication</t>
  </si>
  <si>
    <t>HIS</t>
  </si>
  <si>
    <t>History</t>
  </si>
  <si>
    <t>PTG</t>
  </si>
  <si>
    <t>Painting</t>
  </si>
  <si>
    <t>History and Social Studies Edu</t>
  </si>
  <si>
    <t>SWK</t>
  </si>
  <si>
    <t>Social Work</t>
  </si>
  <si>
    <t>BSA</t>
  </si>
  <si>
    <t>Business Administration</t>
  </si>
  <si>
    <t>Business</t>
  </si>
  <si>
    <t>CIS</t>
  </si>
  <si>
    <t>Computer Information Systems</t>
  </si>
  <si>
    <t>ART</t>
  </si>
  <si>
    <t>Art</t>
  </si>
  <si>
    <t>AED</t>
  </si>
  <si>
    <t>Art Education K-12</t>
  </si>
  <si>
    <t>Fine Arts</t>
  </si>
  <si>
    <t>Earth Sciences and Science Edu</t>
  </si>
  <si>
    <t>CISW</t>
  </si>
  <si>
    <t>Pre-Computer Info Systems</t>
  </si>
  <si>
    <t>SSX</t>
  </si>
  <si>
    <t>Social Studies Education 5-12</t>
  </si>
  <si>
    <t>ETE</t>
  </si>
  <si>
    <t>Elec Engineer Tech, Electronic</t>
  </si>
  <si>
    <t>TEC</t>
  </si>
  <si>
    <t>BME</t>
  </si>
  <si>
    <t>Business and Marketing Ed</t>
  </si>
  <si>
    <t>CTE</t>
  </si>
  <si>
    <t>Career &amp; Technical Ed</t>
  </si>
  <si>
    <t>HTR</t>
  </si>
  <si>
    <t>Hospitality Administration</t>
  </si>
  <si>
    <t>Hospitality &amp; Tourism</t>
  </si>
  <si>
    <t>MTS</t>
  </si>
  <si>
    <t>Mathematics 7-12</t>
  </si>
  <si>
    <t>MAT</t>
  </si>
  <si>
    <t>Mathematics</t>
  </si>
  <si>
    <t>SSS</t>
  </si>
  <si>
    <t>Social Studies 7-12</t>
  </si>
  <si>
    <t>GEG</t>
  </si>
  <si>
    <t>Geography</t>
  </si>
  <si>
    <t>PSY</t>
  </si>
  <si>
    <t>Psychology</t>
  </si>
  <si>
    <t>BMEW</t>
  </si>
  <si>
    <t>Pre-Business and Marketing Ed</t>
  </si>
  <si>
    <t>ECC</t>
  </si>
  <si>
    <t>Early Childhood and Childhood</t>
  </si>
  <si>
    <t>ENG</t>
  </si>
  <si>
    <t>English</t>
  </si>
  <si>
    <t>Career &amp; Technical Education</t>
  </si>
  <si>
    <t>FRC</t>
  </si>
  <si>
    <t>Forensic Chemistry</t>
  </si>
  <si>
    <t>CHE</t>
  </si>
  <si>
    <t>Chemistry</t>
  </si>
  <si>
    <t>Modern and Classical Languages</t>
  </si>
  <si>
    <t>INT</t>
  </si>
  <si>
    <t>Interior Design</t>
  </si>
  <si>
    <t>CED</t>
  </si>
  <si>
    <t>Childhood Education</t>
  </si>
  <si>
    <t>Art Education</t>
  </si>
  <si>
    <t>Industrial Technology</t>
  </si>
  <si>
    <t>DIE</t>
  </si>
  <si>
    <t>Dietetics</t>
  </si>
  <si>
    <t>EXE</t>
  </si>
  <si>
    <t>Exceptional Education</t>
  </si>
  <si>
    <t>ALT</t>
  </si>
  <si>
    <t>Arts and Letters</t>
  </si>
  <si>
    <t>School Of Arts and Humanities</t>
  </si>
  <si>
    <t>GEO</t>
  </si>
  <si>
    <t>Geology</t>
  </si>
  <si>
    <t>SOA</t>
  </si>
  <si>
    <t>Applied Sociology</t>
  </si>
  <si>
    <t>SOC</t>
  </si>
  <si>
    <t>Sociology</t>
  </si>
  <si>
    <t>NON</t>
  </si>
  <si>
    <t>UG Non-Matriculated</t>
  </si>
  <si>
    <t>WFD</t>
  </si>
  <si>
    <t>Wood/Furniture</t>
  </si>
  <si>
    <t>Design</t>
  </si>
  <si>
    <t>MET</t>
  </si>
  <si>
    <t>Mechanical Engineering Tech</t>
  </si>
  <si>
    <t>HEW</t>
  </si>
  <si>
    <t>Health/Wellness</t>
  </si>
  <si>
    <t>BIO</t>
  </si>
  <si>
    <t>Biology</t>
  </si>
  <si>
    <t>ECO</t>
  </si>
  <si>
    <t>Economics</t>
  </si>
  <si>
    <t>Economics and Finance</t>
  </si>
  <si>
    <t>SLP</t>
  </si>
  <si>
    <t>Speech-Language Pathology</t>
  </si>
  <si>
    <t>Speech Language Pathology</t>
  </si>
  <si>
    <t>URP</t>
  </si>
  <si>
    <t>Urban Regional Analysis &amp; Plan</t>
  </si>
  <si>
    <t>Geography &amp; Planning</t>
  </si>
  <si>
    <t>MJD</t>
  </si>
  <si>
    <t>Metals/Jewelry</t>
  </si>
  <si>
    <t>SCL</t>
  </si>
  <si>
    <t>Sculpture</t>
  </si>
  <si>
    <t>FTT</t>
  </si>
  <si>
    <t>Fashion and Textile Technology</t>
  </si>
  <si>
    <t>BSAW</t>
  </si>
  <si>
    <t>Pre-Business Administration</t>
  </si>
  <si>
    <t>ENS</t>
  </si>
  <si>
    <t>English 7-12</t>
  </si>
  <si>
    <t>ETS</t>
  </si>
  <si>
    <t>Elec Eng Tec, Smart Grid</t>
  </si>
  <si>
    <t>MTX</t>
  </si>
  <si>
    <t>Mathematics 5-12</t>
  </si>
  <si>
    <t>JBS</t>
  </si>
  <si>
    <t>Journalism</t>
  </si>
  <si>
    <t>Tchrs Exceptnal Educ &amp; Elem Ed</t>
  </si>
  <si>
    <t>ANT</t>
  </si>
  <si>
    <t>Anthropology</t>
  </si>
  <si>
    <t>CMD</t>
  </si>
  <si>
    <t>Communication Design</t>
  </si>
  <si>
    <t>FCS</t>
  </si>
  <si>
    <t>Family and Consumer Sci Edu</t>
  </si>
  <si>
    <t>PHO</t>
  </si>
  <si>
    <t>Photography</t>
  </si>
  <si>
    <t>ECE</t>
  </si>
  <si>
    <t>Early Childhood Education</t>
  </si>
  <si>
    <t>THA</t>
  </si>
  <si>
    <t>Theater</t>
  </si>
  <si>
    <t>TED</t>
  </si>
  <si>
    <t>Technology Education</t>
  </si>
  <si>
    <t>SWKW</t>
  </si>
  <si>
    <t>Pre-Social Work</t>
  </si>
  <si>
    <t>EAS</t>
  </si>
  <si>
    <t>Earth Sciences</t>
  </si>
  <si>
    <t>Undeclared</t>
  </si>
  <si>
    <t>CEDW</t>
  </si>
  <si>
    <t>Undeclared-Childhood Education</t>
  </si>
  <si>
    <t>PHI</t>
  </si>
  <si>
    <t>Philosophy</t>
  </si>
  <si>
    <t>Philosophy and Humanities</t>
  </si>
  <si>
    <t>TFA</t>
  </si>
  <si>
    <t>Television and Film Arts</t>
  </si>
  <si>
    <t>WRT</t>
  </si>
  <si>
    <t>Writing</t>
  </si>
  <si>
    <t>MDP</t>
  </si>
  <si>
    <t>Media Production</t>
  </si>
  <si>
    <t>CRJW</t>
  </si>
  <si>
    <t>Pre-Criminal Justice</t>
  </si>
  <si>
    <t>CSC</t>
  </si>
  <si>
    <t>Continuing Studies/Contract Co</t>
  </si>
  <si>
    <t>Continuing Professional Studie</t>
  </si>
  <si>
    <t>SPS</t>
  </si>
  <si>
    <t>Spanish 7-12</t>
  </si>
  <si>
    <t>PCM</t>
  </si>
  <si>
    <t>Public Communication</t>
  </si>
  <si>
    <t>PHY</t>
  </si>
  <si>
    <t>Physics</t>
  </si>
  <si>
    <t>FRE</t>
  </si>
  <si>
    <t>French</t>
  </si>
  <si>
    <t>AMT</t>
  </si>
  <si>
    <t>Applied Mathematics</t>
  </si>
  <si>
    <t>CEN</t>
  </si>
  <si>
    <t>Childhood Education and Englis</t>
  </si>
  <si>
    <t>MUS</t>
  </si>
  <si>
    <t>Music</t>
  </si>
  <si>
    <t>CER</t>
  </si>
  <si>
    <t>Ceramics</t>
  </si>
  <si>
    <t>SPA</t>
  </si>
  <si>
    <t>Spanish Language &amp; Literature</t>
  </si>
  <si>
    <t>CMT</t>
  </si>
  <si>
    <t>Childhood Education and Mathem</t>
  </si>
  <si>
    <t>ARH</t>
  </si>
  <si>
    <t>Art History</t>
  </si>
  <si>
    <t>PRT</t>
  </si>
  <si>
    <t>Printmaking</t>
  </si>
  <si>
    <t>FIB</t>
  </si>
  <si>
    <t>Fibers</t>
  </si>
  <si>
    <t>MUE</t>
  </si>
  <si>
    <t>Music Education</t>
  </si>
  <si>
    <t>CSH</t>
  </si>
  <si>
    <t>Childhood Education and Spanis</t>
  </si>
  <si>
    <t>CSS</t>
  </si>
  <si>
    <t>Childhood Education and Social</t>
  </si>
  <si>
    <t>FRCW</t>
  </si>
  <si>
    <t>Pre-forensic Chemistry</t>
  </si>
  <si>
    <t>EXEW</t>
  </si>
  <si>
    <t>Pre-Exceptional Education</t>
  </si>
  <si>
    <t>JPS</t>
  </si>
  <si>
    <t>HS Jump Start</t>
  </si>
  <si>
    <t>BS-UC</t>
  </si>
  <si>
    <t>BS-SP</t>
  </si>
  <si>
    <t>BA-NS</t>
  </si>
  <si>
    <t>BA-AH</t>
  </si>
  <si>
    <t>BS-NS</t>
  </si>
  <si>
    <t>BS-AH</t>
  </si>
  <si>
    <t>BFA-AH</t>
  </si>
  <si>
    <t>BS-ED</t>
  </si>
  <si>
    <t>BSED-ED</t>
  </si>
  <si>
    <t>MUSB-AH</t>
  </si>
  <si>
    <t>UG-PBC-AH</t>
  </si>
  <si>
    <t>UG-PBC-ED</t>
  </si>
  <si>
    <t>UG-PBC-NS</t>
  </si>
  <si>
    <t>Fashion Textile Technology</t>
  </si>
  <si>
    <t>Art Education Total</t>
  </si>
  <si>
    <t>Communication Total</t>
  </si>
  <si>
    <t>Design Total</t>
  </si>
  <si>
    <t>English Total</t>
  </si>
  <si>
    <t>Fine Arts Total</t>
  </si>
  <si>
    <t>Modern and Classical Languages Total</t>
  </si>
  <si>
    <t>Music Total</t>
  </si>
  <si>
    <t>Career &amp; Technical Ed Total</t>
  </si>
  <si>
    <t>Elementary Education &amp; Reading Total</t>
  </si>
  <si>
    <t>Exceptional Education Total</t>
  </si>
  <si>
    <t>Chemistry Total</t>
  </si>
  <si>
    <t>Earth Sciences and Science Edu Total</t>
  </si>
  <si>
    <t>Economics and Finance Total</t>
  </si>
  <si>
    <t>Geography &amp; Planning Total</t>
  </si>
  <si>
    <t>History and Social Studies Edu Total</t>
  </si>
  <si>
    <t>Mathematics Total</t>
  </si>
  <si>
    <t>Physics Total</t>
  </si>
  <si>
    <t>Psychology Total</t>
  </si>
  <si>
    <t>Sociology Total</t>
  </si>
  <si>
    <t>Business Total</t>
  </si>
  <si>
    <t>Computer Information Systems Total</t>
  </si>
  <si>
    <t>Criminal Justice Total</t>
  </si>
  <si>
    <t>Social Work Total</t>
  </si>
  <si>
    <t>Continuing Professional Studie Total</t>
  </si>
  <si>
    <t>University College Total</t>
  </si>
  <si>
    <t>School of Natural and Social Sciences</t>
  </si>
  <si>
    <t>Asian</t>
  </si>
  <si>
    <t>Total</t>
  </si>
  <si>
    <t>Undiscl</t>
  </si>
  <si>
    <t>[Institutional Research Home]</t>
  </si>
  <si>
    <t>SPN</t>
  </si>
  <si>
    <t>Spanish</t>
  </si>
  <si>
    <t>PREMAJ-ED</t>
  </si>
  <si>
    <t>PREMAJ-NS</t>
  </si>
  <si>
    <t>INR</t>
  </si>
  <si>
    <t>International Relations</t>
  </si>
  <si>
    <t>Political Science Total</t>
  </si>
  <si>
    <t>PREMAJ-SP</t>
  </si>
  <si>
    <t>Engineering Technology</t>
  </si>
  <si>
    <t>Engineering Technology Total</t>
  </si>
  <si>
    <t>PREMAJ-UC</t>
  </si>
  <si>
    <t>CONTED-UG</t>
  </si>
  <si>
    <t>INL</t>
  </si>
  <si>
    <t>UG-3+2-INL</t>
  </si>
  <si>
    <t>International - UG to GR</t>
  </si>
  <si>
    <t>School of Arts and Humanities</t>
  </si>
  <si>
    <t>Undergraduate Programs by Department</t>
  </si>
  <si>
    <t>Major</t>
  </si>
  <si>
    <t>Program</t>
  </si>
  <si>
    <t>Major_Desc</t>
  </si>
  <si>
    <t>School of Arts and Humanities Totals</t>
  </si>
  <si>
    <t>School of Education Totals</t>
  </si>
  <si>
    <t>PDG</t>
  </si>
  <si>
    <t>Non-Matric Post Degree</t>
  </si>
  <si>
    <t>Other</t>
  </si>
  <si>
    <t>Undergraduate Totals</t>
  </si>
  <si>
    <t>UG Contract Students</t>
  </si>
  <si>
    <t>All Undergraduates and Contracts</t>
  </si>
  <si>
    <t>BUFFALO STATE</t>
  </si>
  <si>
    <t>School and Departments</t>
  </si>
  <si>
    <t>Spring 2016</t>
  </si>
  <si>
    <t>[Spring 2016 - Fact Sheet]</t>
  </si>
  <si>
    <t>African American</t>
  </si>
  <si>
    <t>American Indian</t>
  </si>
  <si>
    <t>Caucasian</t>
  </si>
  <si>
    <t>Hispanic</t>
  </si>
  <si>
    <t>Multiracial</t>
  </si>
  <si>
    <t>Non-resident alien</t>
  </si>
  <si>
    <t>Pacific Islanders</t>
  </si>
  <si>
    <t>UPR</t>
  </si>
  <si>
    <t>Urban &amp; Regional Planning</t>
  </si>
  <si>
    <t>Health, Nutrition &amp; Dietetics</t>
  </si>
  <si>
    <t>Health, Nutrition &amp; Dietetics Total</t>
  </si>
  <si>
    <t>UG-PBC-SP</t>
  </si>
  <si>
    <t>BPS</t>
  </si>
  <si>
    <t>Pre-Childhood Education (Buffa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</si>
</sst>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0" fillId="0" borderId="0" xfId="0" applyNumberFormat="1" applyAlignment="1">
      <alignment/>
    </xf>
    <xf numFmtId="0" fontId="39" fillId="0" borderId="0" xfId="0" applyNumberFormat="1" applyFont="1" applyAlignment="1">
      <alignment/>
    </xf>
    <xf numFmtId="0" fontId="0" fillId="0" borderId="0" xfId="0" applyFont="1" applyAlignment="1">
      <alignment/>
    </xf>
    <xf numFmtId="0" fontId="39" fillId="34" borderId="0" xfId="0" applyFont="1" applyFill="1" applyAlignment="1">
      <alignment/>
    </xf>
    <xf numFmtId="0" fontId="39" fillId="34" borderId="0" xfId="0" applyNumberFormat="1" applyFont="1" applyFill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NumberFormat="1" applyFont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52" applyFill="1" applyAlignment="1" applyProtection="1">
      <alignment horizontal="center"/>
      <protection/>
    </xf>
    <xf numFmtId="0" fontId="40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STUDENT_DATA/Spring2013/factspring10.htm" TargetMode="External" /><Relationship Id="rId2" Type="http://schemas.openxmlformats.org/officeDocument/2006/relationships/hyperlink" Target="../../../../../STUDENT_DATA/index.html" TargetMode="External" /><Relationship Id="rId3" Type="http://schemas.openxmlformats.org/officeDocument/2006/relationships/hyperlink" Target="http://institutionalresearch.buffalostate.edu/spring-2016" TargetMode="External" /><Relationship Id="rId4" Type="http://schemas.openxmlformats.org/officeDocument/2006/relationships/hyperlink" Target="http://institutionalresearch.buffalostate.edu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showGridLines="0" tabSelected="1" zoomScale="80" zoomScaleNormal="80" zoomScalePageLayoutView="0" workbookViewId="0" topLeftCell="B1">
      <pane ySplit="6" topLeftCell="A7" activePane="bottomLeft" state="frozen"/>
      <selection pane="topLeft" activeCell="A1" sqref="A1"/>
      <selection pane="bottomLeft" activeCell="T202" sqref="T202"/>
    </sheetView>
  </sheetViews>
  <sheetFormatPr defaultColWidth="9.140625" defaultRowHeight="15"/>
  <cols>
    <col min="1" max="1" width="37.28125" style="1" bestFit="1" customWidth="1"/>
    <col min="2" max="2" width="9.57421875" style="1" bestFit="1" customWidth="1"/>
    <col min="3" max="3" width="11.57421875" style="1" bestFit="1" customWidth="1"/>
    <col min="4" max="4" width="31.57421875" style="1" bestFit="1" customWidth="1"/>
    <col min="5" max="5" width="16.28125" style="1" bestFit="1" customWidth="1"/>
    <col min="6" max="6" width="15.57421875" style="1" bestFit="1" customWidth="1"/>
    <col min="7" max="7" width="5.8515625" style="1" bestFit="1" customWidth="1"/>
    <col min="8" max="8" width="9.7109375" style="1" bestFit="1" customWidth="1"/>
    <col min="9" max="9" width="8.421875" style="1" bestFit="1" customWidth="1"/>
    <col min="10" max="10" width="10.57421875" style="1" bestFit="1" customWidth="1"/>
    <col min="11" max="11" width="18.00390625" style="1" bestFit="1" customWidth="1"/>
    <col min="12" max="12" width="15.28125" style="1" bestFit="1" customWidth="1"/>
    <col min="13" max="13" width="9.57421875" style="1" bestFit="1" customWidth="1"/>
    <col min="14" max="14" width="5.57421875" style="1" bestFit="1" customWidth="1"/>
    <col min="15" max="16384" width="9.140625" style="1" customWidth="1"/>
  </cols>
  <sheetData>
    <row r="1" spans="1:14" ht="18">
      <c r="A1" s="19" t="s">
        <v>269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ht="15.75">
      <c r="A2" s="17" t="s">
        <v>256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6"/>
    </row>
    <row r="3" spans="1:14" ht="15.75">
      <c r="A3" s="17" t="s">
        <v>257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.75">
      <c r="A4" s="17" t="s">
        <v>271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5">
      <c r="A6" s="12" t="s">
        <v>270</v>
      </c>
      <c r="B6" t="s">
        <v>258</v>
      </c>
      <c r="C6" t="s">
        <v>259</v>
      </c>
      <c r="D6" t="s">
        <v>260</v>
      </c>
      <c r="E6" s="15" t="s">
        <v>273</v>
      </c>
      <c r="F6" s="15" t="s">
        <v>274</v>
      </c>
      <c r="G6" s="15" t="s">
        <v>237</v>
      </c>
      <c r="H6" s="15" t="s">
        <v>275</v>
      </c>
      <c r="I6" s="15" t="s">
        <v>276</v>
      </c>
      <c r="J6" s="15" t="s">
        <v>277</v>
      </c>
      <c r="K6" s="15" t="s">
        <v>278</v>
      </c>
      <c r="L6" s="15" t="s">
        <v>279</v>
      </c>
      <c r="M6" s="15" t="s">
        <v>239</v>
      </c>
      <c r="N6" s="8" t="s">
        <v>238</v>
      </c>
    </row>
    <row r="7" spans="1:14" ht="15">
      <c r="A7" s="9" t="s">
        <v>256</v>
      </c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5">
      <c r="A8" t="s">
        <v>72</v>
      </c>
      <c r="B8" t="s">
        <v>28</v>
      </c>
      <c r="C8" s="7" t="s">
        <v>29</v>
      </c>
      <c r="D8" t="s">
        <v>202</v>
      </c>
      <c r="E8" s="10"/>
      <c r="F8" s="10"/>
      <c r="G8" s="10">
        <v>2</v>
      </c>
      <c r="H8" s="10">
        <v>31</v>
      </c>
      <c r="I8" s="10">
        <v>1</v>
      </c>
      <c r="J8" s="10">
        <v>1</v>
      </c>
      <c r="K8" s="10"/>
      <c r="L8" s="10"/>
      <c r="M8" s="10"/>
      <c r="N8" s="10">
        <v>35</v>
      </c>
    </row>
    <row r="9" spans="1:14" ht="15">
      <c r="A9"/>
      <c r="B9"/>
      <c r="C9" s="7"/>
      <c r="D9" t="s">
        <v>207</v>
      </c>
      <c r="E9" s="10"/>
      <c r="F9" s="10"/>
      <c r="G9" s="10"/>
      <c r="H9" s="10">
        <v>9</v>
      </c>
      <c r="I9" s="10"/>
      <c r="J9" s="10"/>
      <c r="K9" s="10"/>
      <c r="L9" s="10"/>
      <c r="M9" s="10"/>
      <c r="N9" s="10">
        <v>9</v>
      </c>
    </row>
    <row r="10" spans="1:14" ht="15">
      <c r="A10" t="s">
        <v>211</v>
      </c>
      <c r="B10"/>
      <c r="C10"/>
      <c r="D10"/>
      <c r="E10" s="10">
        <f aca="true" t="shared" si="0" ref="E10:M10">SUM(E8:E9)</f>
        <v>0</v>
      </c>
      <c r="F10" s="10">
        <f t="shared" si="0"/>
        <v>0</v>
      </c>
      <c r="G10" s="10">
        <f t="shared" si="0"/>
        <v>2</v>
      </c>
      <c r="H10" s="10">
        <f t="shared" si="0"/>
        <v>40</v>
      </c>
      <c r="I10" s="10">
        <f t="shared" si="0"/>
        <v>1</v>
      </c>
      <c r="J10" s="10">
        <f t="shared" si="0"/>
        <v>1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>SUM(N8:N9)</f>
        <v>44</v>
      </c>
    </row>
    <row r="11" spans="1:14" s="2" customFormat="1" ht="15">
      <c r="A11"/>
      <c r="B11"/>
      <c r="C11"/>
      <c r="D11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5">
      <c r="A12" t="s">
        <v>13</v>
      </c>
      <c r="B12" t="s">
        <v>11</v>
      </c>
      <c r="C12" s="7" t="s">
        <v>12</v>
      </c>
      <c r="D12" t="s">
        <v>200</v>
      </c>
      <c r="E12" s="10">
        <v>59</v>
      </c>
      <c r="F12" s="10">
        <v>3</v>
      </c>
      <c r="G12" s="10">
        <v>1</v>
      </c>
      <c r="H12" s="10">
        <v>81</v>
      </c>
      <c r="I12" s="10">
        <v>22</v>
      </c>
      <c r="J12" s="10">
        <v>5</v>
      </c>
      <c r="K12" s="10">
        <v>1</v>
      </c>
      <c r="L12" s="10"/>
      <c r="M12" s="10"/>
      <c r="N12" s="10">
        <v>172</v>
      </c>
    </row>
    <row r="13" spans="1:14" ht="15">
      <c r="A13"/>
      <c r="B13" t="s">
        <v>121</v>
      </c>
      <c r="C13" s="7" t="s">
        <v>122</v>
      </c>
      <c r="D13" t="s">
        <v>200</v>
      </c>
      <c r="E13" s="10">
        <v>62</v>
      </c>
      <c r="F13" s="10"/>
      <c r="G13" s="10">
        <v>3</v>
      </c>
      <c r="H13" s="10">
        <v>66</v>
      </c>
      <c r="I13" s="10">
        <v>16</v>
      </c>
      <c r="J13" s="10">
        <v>5</v>
      </c>
      <c r="K13" s="10">
        <v>1</v>
      </c>
      <c r="L13" s="10"/>
      <c r="M13" s="10"/>
      <c r="N13" s="10">
        <v>153</v>
      </c>
    </row>
    <row r="14" spans="1:14" ht="15">
      <c r="A14"/>
      <c r="B14" t="s">
        <v>152</v>
      </c>
      <c r="C14" s="7" t="s">
        <v>153</v>
      </c>
      <c r="D14" t="s">
        <v>200</v>
      </c>
      <c r="E14" s="10">
        <v>49</v>
      </c>
      <c r="F14" s="10"/>
      <c r="G14" s="10">
        <v>3</v>
      </c>
      <c r="H14" s="10">
        <v>73</v>
      </c>
      <c r="I14" s="10">
        <v>29</v>
      </c>
      <c r="J14" s="10">
        <v>8</v>
      </c>
      <c r="K14" s="10">
        <v>3</v>
      </c>
      <c r="L14" s="10"/>
      <c r="M14" s="10">
        <v>1</v>
      </c>
      <c r="N14" s="10">
        <v>166</v>
      </c>
    </row>
    <row r="15" spans="1:14" ht="15">
      <c r="A15"/>
      <c r="B15" t="s">
        <v>161</v>
      </c>
      <c r="C15" s="7" t="s">
        <v>162</v>
      </c>
      <c r="D15" t="s">
        <v>200</v>
      </c>
      <c r="E15" s="10">
        <v>56</v>
      </c>
      <c r="F15" s="10">
        <v>1</v>
      </c>
      <c r="G15" s="10">
        <v>2</v>
      </c>
      <c r="H15" s="10">
        <v>71</v>
      </c>
      <c r="I15" s="10">
        <v>17</v>
      </c>
      <c r="J15" s="10">
        <v>5</v>
      </c>
      <c r="K15" s="10">
        <v>1</v>
      </c>
      <c r="L15" s="10"/>
      <c r="M15" s="10"/>
      <c r="N15" s="10">
        <v>153</v>
      </c>
    </row>
    <row r="16" spans="1:14" ht="15">
      <c r="A16"/>
      <c r="B16" t="s">
        <v>148</v>
      </c>
      <c r="C16" s="7" t="s">
        <v>149</v>
      </c>
      <c r="D16" t="s">
        <v>200</v>
      </c>
      <c r="E16" s="10">
        <v>3</v>
      </c>
      <c r="F16" s="10"/>
      <c r="G16" s="10">
        <v>2</v>
      </c>
      <c r="H16" s="10">
        <v>28</v>
      </c>
      <c r="I16" s="10">
        <v>2</v>
      </c>
      <c r="J16" s="10">
        <v>2</v>
      </c>
      <c r="K16" s="10"/>
      <c r="L16" s="10"/>
      <c r="M16" s="10"/>
      <c r="N16" s="10">
        <v>37</v>
      </c>
    </row>
    <row r="17" spans="1:14" ht="15">
      <c r="A17" t="s">
        <v>212</v>
      </c>
      <c r="B17"/>
      <c r="C17"/>
      <c r="D17"/>
      <c r="E17" s="10">
        <f aca="true" t="shared" si="1" ref="E17:M17">SUM(E12:E16)</f>
        <v>229</v>
      </c>
      <c r="F17" s="10">
        <f t="shared" si="1"/>
        <v>4</v>
      </c>
      <c r="G17" s="10">
        <f t="shared" si="1"/>
        <v>11</v>
      </c>
      <c r="H17" s="10">
        <f t="shared" si="1"/>
        <v>319</v>
      </c>
      <c r="I17" s="10">
        <f t="shared" si="1"/>
        <v>86</v>
      </c>
      <c r="J17" s="10">
        <f t="shared" si="1"/>
        <v>25</v>
      </c>
      <c r="K17" s="10">
        <f t="shared" si="1"/>
        <v>6</v>
      </c>
      <c r="L17" s="10">
        <f t="shared" si="1"/>
        <v>0</v>
      </c>
      <c r="M17" s="10">
        <f t="shared" si="1"/>
        <v>1</v>
      </c>
      <c r="N17" s="10">
        <f>SUM(N12:N16)</f>
        <v>681</v>
      </c>
    </row>
    <row r="18" spans="1:14" s="2" customFormat="1" ht="15">
      <c r="A18"/>
      <c r="B18"/>
      <c r="C18"/>
      <c r="D18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s="2" customFormat="1" ht="15">
      <c r="A19" t="s">
        <v>91</v>
      </c>
      <c r="B19" t="s">
        <v>173</v>
      </c>
      <c r="C19" s="7" t="s">
        <v>174</v>
      </c>
      <c r="D19" t="s">
        <v>203</v>
      </c>
      <c r="E19" s="10"/>
      <c r="F19" s="10"/>
      <c r="G19" s="10"/>
      <c r="H19" s="10">
        <v>5</v>
      </c>
      <c r="I19" s="10"/>
      <c r="J19" s="10"/>
      <c r="K19" s="10"/>
      <c r="L19" s="10"/>
      <c r="M19" s="10"/>
      <c r="N19" s="10">
        <v>5</v>
      </c>
    </row>
    <row r="20" spans="1:14" ht="15">
      <c r="A20"/>
      <c r="B20"/>
      <c r="C20" s="7"/>
      <c r="D20" t="s">
        <v>202</v>
      </c>
      <c r="E20" s="10">
        <v>1</v>
      </c>
      <c r="F20" s="10"/>
      <c r="G20" s="10"/>
      <c r="H20" s="10">
        <v>5</v>
      </c>
      <c r="I20" s="10"/>
      <c r="J20" s="10"/>
      <c r="K20" s="10"/>
      <c r="L20" s="10"/>
      <c r="M20" s="10"/>
      <c r="N20" s="10">
        <v>6</v>
      </c>
    </row>
    <row r="21" spans="1:14" ht="15">
      <c r="A21"/>
      <c r="B21" t="s">
        <v>126</v>
      </c>
      <c r="C21" s="7" t="s">
        <v>127</v>
      </c>
      <c r="D21" t="s">
        <v>203</v>
      </c>
      <c r="E21" s="10">
        <v>6</v>
      </c>
      <c r="F21" s="10"/>
      <c r="G21" s="10">
        <v>1</v>
      </c>
      <c r="H21" s="10">
        <v>70</v>
      </c>
      <c r="I21" s="10">
        <v>3</v>
      </c>
      <c r="J21" s="10">
        <v>4</v>
      </c>
      <c r="K21" s="10">
        <v>1</v>
      </c>
      <c r="L21" s="10"/>
      <c r="M21" s="10"/>
      <c r="N21" s="10">
        <v>85</v>
      </c>
    </row>
    <row r="22" spans="1:14" ht="15">
      <c r="A22"/>
      <c r="B22" t="s">
        <v>183</v>
      </c>
      <c r="C22" s="7" t="s">
        <v>184</v>
      </c>
      <c r="D22" t="s">
        <v>203</v>
      </c>
      <c r="E22" s="10"/>
      <c r="F22" s="10"/>
      <c r="G22" s="10"/>
      <c r="H22" s="10">
        <v>1</v>
      </c>
      <c r="I22" s="10">
        <v>1</v>
      </c>
      <c r="J22" s="10"/>
      <c r="K22" s="10"/>
      <c r="L22" s="10"/>
      <c r="M22" s="10"/>
      <c r="N22" s="10">
        <v>2</v>
      </c>
    </row>
    <row r="23" spans="1:14" ht="15">
      <c r="A23"/>
      <c r="B23"/>
      <c r="C23" s="7"/>
      <c r="D23" t="s">
        <v>202</v>
      </c>
      <c r="E23" s="10"/>
      <c r="F23" s="10"/>
      <c r="G23" s="10">
        <v>1</v>
      </c>
      <c r="H23" s="10">
        <v>2</v>
      </c>
      <c r="I23" s="10"/>
      <c r="J23" s="10">
        <v>1</v>
      </c>
      <c r="K23" s="10"/>
      <c r="L23" s="10"/>
      <c r="M23" s="10"/>
      <c r="N23" s="10">
        <v>4</v>
      </c>
    </row>
    <row r="24" spans="1:14" ht="15">
      <c r="A24"/>
      <c r="B24" t="s">
        <v>107</v>
      </c>
      <c r="C24" s="7" t="s">
        <v>108</v>
      </c>
      <c r="D24" t="s">
        <v>203</v>
      </c>
      <c r="E24" s="10"/>
      <c r="F24" s="10"/>
      <c r="G24" s="10"/>
      <c r="H24" s="10">
        <v>3</v>
      </c>
      <c r="I24" s="10">
        <v>1</v>
      </c>
      <c r="J24" s="10"/>
      <c r="K24" s="10"/>
      <c r="L24" s="10"/>
      <c r="M24" s="10"/>
      <c r="N24" s="10">
        <v>4</v>
      </c>
    </row>
    <row r="25" spans="1:14" ht="15">
      <c r="A25"/>
      <c r="B25"/>
      <c r="C25" s="7"/>
      <c r="D25" t="s">
        <v>202</v>
      </c>
      <c r="E25" s="10">
        <v>2</v>
      </c>
      <c r="F25" s="10"/>
      <c r="G25" s="10">
        <v>1</v>
      </c>
      <c r="H25" s="10">
        <v>7</v>
      </c>
      <c r="I25" s="10"/>
      <c r="J25" s="10"/>
      <c r="K25" s="10"/>
      <c r="L25" s="10"/>
      <c r="M25" s="10"/>
      <c r="N25" s="10">
        <v>10</v>
      </c>
    </row>
    <row r="26" spans="1:14" ht="15">
      <c r="A26"/>
      <c r="B26" t="s">
        <v>89</v>
      </c>
      <c r="C26" s="7" t="s">
        <v>90</v>
      </c>
      <c r="D26" t="s">
        <v>203</v>
      </c>
      <c r="E26" s="10"/>
      <c r="F26" s="10"/>
      <c r="G26" s="10"/>
      <c r="H26" s="10">
        <v>3</v>
      </c>
      <c r="I26" s="10"/>
      <c r="J26" s="10"/>
      <c r="K26" s="10"/>
      <c r="L26" s="10"/>
      <c r="M26" s="10"/>
      <c r="N26" s="10">
        <v>3</v>
      </c>
    </row>
    <row r="27" spans="1:14" ht="15">
      <c r="A27"/>
      <c r="B27"/>
      <c r="C27" s="7"/>
      <c r="D27" t="s">
        <v>202</v>
      </c>
      <c r="E27" s="10">
        <v>1</v>
      </c>
      <c r="F27" s="10"/>
      <c r="G27" s="10"/>
      <c r="H27" s="10">
        <v>4</v>
      </c>
      <c r="I27" s="10">
        <v>1</v>
      </c>
      <c r="J27" s="10"/>
      <c r="K27" s="10"/>
      <c r="L27" s="10"/>
      <c r="M27" s="10"/>
      <c r="N27" s="10">
        <v>6</v>
      </c>
    </row>
    <row r="28" spans="1:14" s="2" customFormat="1" ht="15">
      <c r="A28" t="s">
        <v>213</v>
      </c>
      <c r="B28"/>
      <c r="C28"/>
      <c r="D28"/>
      <c r="E28" s="10">
        <f aca="true" t="shared" si="2" ref="E28:M28">SUM(E19:E27)</f>
        <v>10</v>
      </c>
      <c r="F28" s="10">
        <f t="shared" si="2"/>
        <v>0</v>
      </c>
      <c r="G28" s="10">
        <f t="shared" si="2"/>
        <v>3</v>
      </c>
      <c r="H28" s="10">
        <f t="shared" si="2"/>
        <v>100</v>
      </c>
      <c r="I28" s="10">
        <f t="shared" si="2"/>
        <v>6</v>
      </c>
      <c r="J28" s="10">
        <f t="shared" si="2"/>
        <v>5</v>
      </c>
      <c r="K28" s="10">
        <f t="shared" si="2"/>
        <v>1</v>
      </c>
      <c r="L28" s="10">
        <f t="shared" si="2"/>
        <v>0</v>
      </c>
      <c r="M28" s="10">
        <f t="shared" si="2"/>
        <v>0</v>
      </c>
      <c r="N28" s="10">
        <f>SUM(N19:N27)</f>
        <v>125</v>
      </c>
    </row>
    <row r="29" spans="1:14" s="2" customFormat="1" ht="15">
      <c r="A29"/>
      <c r="B29"/>
      <c r="C29"/>
      <c r="D29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">
      <c r="A30" t="s">
        <v>61</v>
      </c>
      <c r="B30" t="s">
        <v>60</v>
      </c>
      <c r="C30" s="7" t="s">
        <v>61</v>
      </c>
      <c r="D30" t="s">
        <v>200</v>
      </c>
      <c r="E30" s="10">
        <v>37</v>
      </c>
      <c r="F30" s="10">
        <v>1</v>
      </c>
      <c r="G30" s="10">
        <v>1</v>
      </c>
      <c r="H30" s="10">
        <v>89</v>
      </c>
      <c r="I30" s="10">
        <v>15</v>
      </c>
      <c r="J30" s="10">
        <v>6</v>
      </c>
      <c r="K30" s="10">
        <v>1</v>
      </c>
      <c r="L30" s="10"/>
      <c r="M30" s="10"/>
      <c r="N30" s="10">
        <v>150</v>
      </c>
    </row>
    <row r="31" spans="1:14" ht="15">
      <c r="A31"/>
      <c r="B31" t="s">
        <v>115</v>
      </c>
      <c r="C31" s="7" t="s">
        <v>116</v>
      </c>
      <c r="D31" t="s">
        <v>202</v>
      </c>
      <c r="E31" s="10">
        <v>6</v>
      </c>
      <c r="F31" s="10"/>
      <c r="G31" s="10"/>
      <c r="H31" s="10">
        <v>24</v>
      </c>
      <c r="I31" s="10">
        <v>3</v>
      </c>
      <c r="J31" s="10"/>
      <c r="K31" s="10"/>
      <c r="L31" s="10"/>
      <c r="M31" s="10"/>
      <c r="N31" s="10">
        <v>33</v>
      </c>
    </row>
    <row r="32" spans="1:14" ht="15">
      <c r="A32"/>
      <c r="B32"/>
      <c r="C32" s="7"/>
      <c r="D32" t="s">
        <v>207</v>
      </c>
      <c r="E32" s="10">
        <v>1</v>
      </c>
      <c r="F32" s="10"/>
      <c r="G32" s="10"/>
      <c r="H32" s="10">
        <v>7</v>
      </c>
      <c r="I32" s="10"/>
      <c r="J32" s="10">
        <v>1</v>
      </c>
      <c r="K32" s="10"/>
      <c r="L32" s="10"/>
      <c r="M32" s="10"/>
      <c r="N32" s="10">
        <v>9</v>
      </c>
    </row>
    <row r="33" spans="1:14" ht="15">
      <c r="A33"/>
      <c r="B33" t="s">
        <v>150</v>
      </c>
      <c r="C33" s="7" t="s">
        <v>151</v>
      </c>
      <c r="D33" t="s">
        <v>200</v>
      </c>
      <c r="E33" s="10">
        <v>2</v>
      </c>
      <c r="F33" s="10"/>
      <c r="G33" s="10"/>
      <c r="H33" s="10">
        <v>16</v>
      </c>
      <c r="I33" s="10"/>
      <c r="J33" s="10">
        <v>1</v>
      </c>
      <c r="K33" s="10"/>
      <c r="L33" s="10"/>
      <c r="M33" s="10"/>
      <c r="N33" s="10">
        <v>19</v>
      </c>
    </row>
    <row r="34" spans="1:14" s="2" customFormat="1" ht="15">
      <c r="A34" t="s">
        <v>214</v>
      </c>
      <c r="B34"/>
      <c r="C34"/>
      <c r="D34"/>
      <c r="E34" s="10">
        <f aca="true" t="shared" si="3" ref="E34:M34">SUM(E30:E33)</f>
        <v>46</v>
      </c>
      <c r="F34" s="10">
        <f t="shared" si="3"/>
        <v>1</v>
      </c>
      <c r="G34" s="10">
        <f t="shared" si="3"/>
        <v>1</v>
      </c>
      <c r="H34" s="10">
        <f t="shared" si="3"/>
        <v>136</v>
      </c>
      <c r="I34" s="10">
        <f t="shared" si="3"/>
        <v>18</v>
      </c>
      <c r="J34" s="10">
        <f t="shared" si="3"/>
        <v>8</v>
      </c>
      <c r="K34" s="10">
        <f t="shared" si="3"/>
        <v>1</v>
      </c>
      <c r="L34" s="10">
        <f t="shared" si="3"/>
        <v>0</v>
      </c>
      <c r="M34" s="10">
        <f t="shared" si="3"/>
        <v>0</v>
      </c>
      <c r="N34" s="10">
        <f>SUM(N30:N33)</f>
        <v>211</v>
      </c>
    </row>
    <row r="35" spans="1:14" s="2" customFormat="1" ht="15">
      <c r="A35"/>
      <c r="B35"/>
      <c r="C35"/>
      <c r="D35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">
      <c r="A36" t="s">
        <v>30</v>
      </c>
      <c r="B36" t="s">
        <v>179</v>
      </c>
      <c r="C36" s="7" t="s">
        <v>180</v>
      </c>
      <c r="D36" t="s">
        <v>200</v>
      </c>
      <c r="E36" s="10">
        <v>1</v>
      </c>
      <c r="F36" s="10"/>
      <c r="G36" s="10"/>
      <c r="H36" s="10">
        <v>15</v>
      </c>
      <c r="I36" s="10">
        <v>1</v>
      </c>
      <c r="J36" s="10"/>
      <c r="K36" s="10"/>
      <c r="L36" s="10"/>
      <c r="M36" s="10"/>
      <c r="N36" s="10">
        <v>17</v>
      </c>
    </row>
    <row r="37" spans="1:14" ht="15">
      <c r="A37"/>
      <c r="B37" t="s">
        <v>26</v>
      </c>
      <c r="C37" s="7" t="s">
        <v>27</v>
      </c>
      <c r="D37" t="s">
        <v>200</v>
      </c>
      <c r="E37" s="10">
        <v>18</v>
      </c>
      <c r="F37" s="10">
        <v>1</v>
      </c>
      <c r="G37" s="10">
        <v>2</v>
      </c>
      <c r="H37" s="10">
        <v>45</v>
      </c>
      <c r="I37" s="10">
        <v>4</v>
      </c>
      <c r="J37" s="10">
        <v>4</v>
      </c>
      <c r="K37" s="10"/>
      <c r="L37" s="10"/>
      <c r="M37" s="10"/>
      <c r="N37" s="10">
        <v>74</v>
      </c>
    </row>
    <row r="38" spans="1:14" ht="15">
      <c r="A38"/>
      <c r="B38" t="s">
        <v>130</v>
      </c>
      <c r="C38" s="7" t="s">
        <v>131</v>
      </c>
      <c r="D38" t="s">
        <v>203</v>
      </c>
      <c r="E38" s="10">
        <v>4</v>
      </c>
      <c r="F38" s="10"/>
      <c r="G38" s="10">
        <v>1</v>
      </c>
      <c r="H38" s="10">
        <v>17</v>
      </c>
      <c r="I38" s="10">
        <v>4</v>
      </c>
      <c r="J38" s="10">
        <v>4</v>
      </c>
      <c r="K38" s="10">
        <v>1</v>
      </c>
      <c r="L38" s="10"/>
      <c r="M38" s="10">
        <v>1</v>
      </c>
      <c r="N38" s="10">
        <v>32</v>
      </c>
    </row>
    <row r="39" spans="1:14" ht="15">
      <c r="A39"/>
      <c r="B39" t="s">
        <v>181</v>
      </c>
      <c r="C39" s="7" t="s">
        <v>182</v>
      </c>
      <c r="D39" t="s">
        <v>203</v>
      </c>
      <c r="E39" s="10"/>
      <c r="F39" s="10"/>
      <c r="G39" s="10"/>
      <c r="H39" s="10"/>
      <c r="I39" s="10">
        <v>1</v>
      </c>
      <c r="J39" s="10"/>
      <c r="K39" s="10"/>
      <c r="L39" s="10"/>
      <c r="M39" s="10"/>
      <c r="N39" s="10">
        <v>1</v>
      </c>
    </row>
    <row r="40" spans="1:14" ht="15">
      <c r="A40"/>
      <c r="B40" t="s">
        <v>16</v>
      </c>
      <c r="C40" s="7" t="s">
        <v>17</v>
      </c>
      <c r="D40" t="s">
        <v>203</v>
      </c>
      <c r="E40" s="10"/>
      <c r="F40" s="10"/>
      <c r="G40" s="10"/>
      <c r="H40" s="10">
        <v>10</v>
      </c>
      <c r="I40" s="10"/>
      <c r="J40" s="10">
        <v>1</v>
      </c>
      <c r="K40" s="10">
        <v>2</v>
      </c>
      <c r="L40" s="10"/>
      <c r="M40" s="10"/>
      <c r="N40" s="10">
        <v>13</v>
      </c>
    </row>
    <row r="41" spans="1:14" ht="15">
      <c r="A41"/>
      <c r="B41" t="s">
        <v>109</v>
      </c>
      <c r="C41" s="7" t="s">
        <v>110</v>
      </c>
      <c r="D41" t="s">
        <v>203</v>
      </c>
      <c r="E41" s="10"/>
      <c r="F41" s="10"/>
      <c r="G41" s="10"/>
      <c r="H41" s="10">
        <v>4</v>
      </c>
      <c r="I41" s="10"/>
      <c r="J41" s="10"/>
      <c r="K41" s="10"/>
      <c r="L41" s="10"/>
      <c r="M41" s="10"/>
      <c r="N41" s="10">
        <v>4</v>
      </c>
    </row>
    <row r="42" spans="1:14" s="2" customFormat="1" ht="15">
      <c r="A42" t="s">
        <v>215</v>
      </c>
      <c r="B42"/>
      <c r="C42"/>
      <c r="D42"/>
      <c r="E42" s="10">
        <f aca="true" t="shared" si="4" ref="E42:M42">SUM(E36:E41)</f>
        <v>23</v>
      </c>
      <c r="F42" s="10">
        <f t="shared" si="4"/>
        <v>1</v>
      </c>
      <c r="G42" s="10">
        <f t="shared" si="4"/>
        <v>3</v>
      </c>
      <c r="H42" s="10">
        <f t="shared" si="4"/>
        <v>91</v>
      </c>
      <c r="I42" s="10">
        <f t="shared" si="4"/>
        <v>10</v>
      </c>
      <c r="J42" s="10">
        <f t="shared" si="4"/>
        <v>9</v>
      </c>
      <c r="K42" s="10">
        <f t="shared" si="4"/>
        <v>3</v>
      </c>
      <c r="L42" s="10">
        <f t="shared" si="4"/>
        <v>0</v>
      </c>
      <c r="M42" s="10">
        <f t="shared" si="4"/>
        <v>1</v>
      </c>
      <c r="N42" s="10">
        <f>SUM(N36:N41)</f>
        <v>141</v>
      </c>
    </row>
    <row r="43" spans="1:14" ht="15">
      <c r="A43"/>
      <c r="B43"/>
      <c r="C43"/>
      <c r="D43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s="2" customFormat="1" ht="15">
      <c r="A44" t="s">
        <v>69</v>
      </c>
      <c r="B44" t="s">
        <v>68</v>
      </c>
      <c r="C44" s="7" t="s">
        <v>69</v>
      </c>
      <c r="D44" t="s">
        <v>203</v>
      </c>
      <c r="E44" s="10">
        <v>7</v>
      </c>
      <c r="F44" s="10"/>
      <c r="G44" s="10">
        <v>2</v>
      </c>
      <c r="H44" s="10">
        <v>32</v>
      </c>
      <c r="I44" s="10">
        <v>7</v>
      </c>
      <c r="J44" s="10"/>
      <c r="K44" s="10">
        <v>4</v>
      </c>
      <c r="L44" s="10"/>
      <c r="M44" s="10"/>
      <c r="N44" s="10">
        <v>52</v>
      </c>
    </row>
    <row r="45" spans="1:14" ht="15">
      <c r="A45"/>
      <c r="B45"/>
      <c r="C45"/>
      <c r="D45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">
      <c r="A46" t="s">
        <v>67</v>
      </c>
      <c r="B46" t="s">
        <v>165</v>
      </c>
      <c r="C46" s="7" t="s">
        <v>166</v>
      </c>
      <c r="D46" t="s">
        <v>200</v>
      </c>
      <c r="E46" s="10">
        <v>3</v>
      </c>
      <c r="F46" s="10"/>
      <c r="G46" s="10"/>
      <c r="H46" s="10">
        <v>4</v>
      </c>
      <c r="I46" s="10">
        <v>1</v>
      </c>
      <c r="J46" s="10"/>
      <c r="K46" s="10">
        <v>1</v>
      </c>
      <c r="L46" s="10"/>
      <c r="M46" s="10"/>
      <c r="N46" s="10">
        <v>9</v>
      </c>
    </row>
    <row r="47" spans="1:14" ht="15">
      <c r="A47"/>
      <c r="B47" t="s">
        <v>175</v>
      </c>
      <c r="C47" s="7" t="s">
        <v>176</v>
      </c>
      <c r="D47" t="s">
        <v>200</v>
      </c>
      <c r="E47" s="10">
        <v>2</v>
      </c>
      <c r="F47" s="10"/>
      <c r="G47" s="10"/>
      <c r="H47" s="10">
        <v>4</v>
      </c>
      <c r="I47" s="10">
        <v>2</v>
      </c>
      <c r="J47" s="10">
        <v>1</v>
      </c>
      <c r="K47" s="10"/>
      <c r="L47" s="10"/>
      <c r="M47" s="10"/>
      <c r="N47" s="10">
        <v>9</v>
      </c>
    </row>
    <row r="48" spans="1:14" ht="15">
      <c r="A48"/>
      <c r="B48" t="s">
        <v>241</v>
      </c>
      <c r="C48" s="7" t="s">
        <v>242</v>
      </c>
      <c r="D48" t="s">
        <v>200</v>
      </c>
      <c r="E48" s="10">
        <v>1</v>
      </c>
      <c r="F48" s="10"/>
      <c r="G48" s="10"/>
      <c r="H48" s="10">
        <v>3</v>
      </c>
      <c r="I48" s="10">
        <v>2</v>
      </c>
      <c r="J48" s="10"/>
      <c r="K48" s="10"/>
      <c r="L48" s="10"/>
      <c r="M48" s="10"/>
      <c r="N48" s="10">
        <v>6</v>
      </c>
    </row>
    <row r="49" spans="1:14" ht="15">
      <c r="A49"/>
      <c r="B49" t="s">
        <v>159</v>
      </c>
      <c r="C49" s="7" t="s">
        <v>160</v>
      </c>
      <c r="D49" t="s">
        <v>207</v>
      </c>
      <c r="E49" s="10"/>
      <c r="F49" s="10"/>
      <c r="G49" s="10"/>
      <c r="H49" s="10">
        <v>1</v>
      </c>
      <c r="I49" s="10">
        <v>1</v>
      </c>
      <c r="J49" s="10"/>
      <c r="K49" s="10"/>
      <c r="L49" s="10"/>
      <c r="M49" s="10"/>
      <c r="N49" s="10">
        <v>2</v>
      </c>
    </row>
    <row r="50" spans="1:14" ht="15">
      <c r="A50"/>
      <c r="B50" s="7"/>
      <c r="C50"/>
      <c r="D5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">
      <c r="A51"/>
      <c r="B51" s="7"/>
      <c r="C51"/>
      <c r="D51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2" customFormat="1" ht="15">
      <c r="A52" t="s">
        <v>216</v>
      </c>
      <c r="B52"/>
      <c r="C52"/>
      <c r="D52"/>
      <c r="E52" s="10">
        <f aca="true" t="shared" si="5" ref="E52:M52">SUM(E46:E51)</f>
        <v>6</v>
      </c>
      <c r="F52" s="10">
        <f t="shared" si="5"/>
        <v>0</v>
      </c>
      <c r="G52" s="10">
        <f t="shared" si="5"/>
        <v>0</v>
      </c>
      <c r="H52" s="10">
        <f t="shared" si="5"/>
        <v>12</v>
      </c>
      <c r="I52" s="10">
        <f t="shared" si="5"/>
        <v>6</v>
      </c>
      <c r="J52" s="10">
        <f t="shared" si="5"/>
        <v>1</v>
      </c>
      <c r="K52" s="10">
        <f t="shared" si="5"/>
        <v>1</v>
      </c>
      <c r="L52" s="10">
        <f t="shared" si="5"/>
        <v>0</v>
      </c>
      <c r="M52" s="10">
        <f t="shared" si="5"/>
        <v>0</v>
      </c>
      <c r="N52" s="10">
        <f>SUM(N46:N51)</f>
        <v>26</v>
      </c>
    </row>
    <row r="53" spans="1:14" ht="15">
      <c r="A53"/>
      <c r="B53"/>
      <c r="C53"/>
      <c r="D53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2" customFormat="1" ht="15">
      <c r="A54" t="s">
        <v>172</v>
      </c>
      <c r="B54" t="s">
        <v>185</v>
      </c>
      <c r="C54" s="7" t="s">
        <v>186</v>
      </c>
      <c r="D54" t="s">
        <v>206</v>
      </c>
      <c r="E54" s="10">
        <v>8</v>
      </c>
      <c r="F54" s="10"/>
      <c r="G54" s="10"/>
      <c r="H54" s="10">
        <v>34</v>
      </c>
      <c r="I54" s="10">
        <v>5</v>
      </c>
      <c r="J54" s="10">
        <v>3</v>
      </c>
      <c r="K54" s="10"/>
      <c r="L54" s="10"/>
      <c r="M54" s="10"/>
      <c r="N54" s="10">
        <v>50</v>
      </c>
    </row>
    <row r="55" spans="1:14" ht="15">
      <c r="A55"/>
      <c r="B55" t="s">
        <v>171</v>
      </c>
      <c r="C55" s="7" t="s">
        <v>172</v>
      </c>
      <c r="D55" t="s">
        <v>200</v>
      </c>
      <c r="E55" s="10">
        <v>7</v>
      </c>
      <c r="F55" s="10"/>
      <c r="G55" s="10">
        <v>1</v>
      </c>
      <c r="H55" s="10">
        <v>27</v>
      </c>
      <c r="I55" s="10"/>
      <c r="J55" s="10">
        <v>1</v>
      </c>
      <c r="K55" s="10"/>
      <c r="L55" s="10"/>
      <c r="M55" s="10"/>
      <c r="N55" s="10">
        <v>36</v>
      </c>
    </row>
    <row r="56" spans="1:14" s="2" customFormat="1" ht="15">
      <c r="A56" t="s">
        <v>217</v>
      </c>
      <c r="B56"/>
      <c r="C56"/>
      <c r="D56"/>
      <c r="E56" s="10">
        <f aca="true" t="shared" si="6" ref="E56:M56">SUM(E54:E55)</f>
        <v>15</v>
      </c>
      <c r="F56" s="10">
        <f t="shared" si="6"/>
        <v>0</v>
      </c>
      <c r="G56" s="10">
        <f t="shared" si="6"/>
        <v>1</v>
      </c>
      <c r="H56" s="10">
        <f t="shared" si="6"/>
        <v>61</v>
      </c>
      <c r="I56" s="10">
        <f t="shared" si="6"/>
        <v>5</v>
      </c>
      <c r="J56" s="10">
        <f t="shared" si="6"/>
        <v>4</v>
      </c>
      <c r="K56" s="10">
        <f t="shared" si="6"/>
        <v>0</v>
      </c>
      <c r="L56" s="10">
        <f t="shared" si="6"/>
        <v>0</v>
      </c>
      <c r="M56" s="10">
        <f t="shared" si="6"/>
        <v>0</v>
      </c>
      <c r="N56" s="10">
        <f>SUM(N54:N55)</f>
        <v>86</v>
      </c>
    </row>
    <row r="57" spans="1:14" ht="15">
      <c r="A57"/>
      <c r="B57"/>
      <c r="C57"/>
      <c r="D57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s="2" customFormat="1" ht="15">
      <c r="A58" t="s">
        <v>147</v>
      </c>
      <c r="B58" t="s">
        <v>145</v>
      </c>
      <c r="C58" s="7" t="s">
        <v>146</v>
      </c>
      <c r="D58" t="s">
        <v>200</v>
      </c>
      <c r="E58" s="10">
        <v>6</v>
      </c>
      <c r="F58" s="10"/>
      <c r="G58" s="10">
        <v>2</v>
      </c>
      <c r="H58" s="10">
        <v>7</v>
      </c>
      <c r="I58" s="10">
        <v>4</v>
      </c>
      <c r="J58" s="10"/>
      <c r="K58" s="10"/>
      <c r="L58" s="10"/>
      <c r="M58" s="10"/>
      <c r="N58" s="10">
        <v>19</v>
      </c>
    </row>
    <row r="59" spans="1:14" ht="15">
      <c r="A59"/>
      <c r="B59"/>
      <c r="C59"/>
      <c r="D59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">
      <c r="A60" t="s">
        <v>80</v>
      </c>
      <c r="B60" t="s">
        <v>78</v>
      </c>
      <c r="C60" s="7" t="s">
        <v>79</v>
      </c>
      <c r="D60" t="s">
        <v>200</v>
      </c>
      <c r="E60" s="10">
        <v>8</v>
      </c>
      <c r="F60" s="10"/>
      <c r="G60" s="10">
        <v>2</v>
      </c>
      <c r="H60" s="10">
        <v>13</v>
      </c>
      <c r="I60" s="10">
        <v>5</v>
      </c>
      <c r="J60" s="10"/>
      <c r="K60" s="10">
        <v>1</v>
      </c>
      <c r="L60" s="10"/>
      <c r="M60" s="10"/>
      <c r="N60" s="10">
        <v>29</v>
      </c>
    </row>
    <row r="61" spans="1:14" ht="15">
      <c r="A61"/>
      <c r="B61"/>
      <c r="C61"/>
      <c r="D61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s="2" customFormat="1" ht="15">
      <c r="A62" t="s">
        <v>135</v>
      </c>
      <c r="B62" t="s">
        <v>134</v>
      </c>
      <c r="C62" s="7" t="s">
        <v>135</v>
      </c>
      <c r="D62" t="s">
        <v>200</v>
      </c>
      <c r="E62" s="10">
        <v>20</v>
      </c>
      <c r="F62" s="10"/>
      <c r="G62" s="10">
        <v>2</v>
      </c>
      <c r="H62" s="10">
        <v>34</v>
      </c>
      <c r="I62" s="10">
        <v>10</v>
      </c>
      <c r="J62" s="10">
        <v>3</v>
      </c>
      <c r="K62" s="10">
        <v>1</v>
      </c>
      <c r="L62" s="10">
        <v>1</v>
      </c>
      <c r="M62" s="10"/>
      <c r="N62" s="10">
        <v>71</v>
      </c>
    </row>
    <row r="63" spans="1:14" ht="15">
      <c r="A63"/>
      <c r="B63"/>
      <c r="C63"/>
      <c r="D63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">
      <c r="A64" s="9" t="s">
        <v>261</v>
      </c>
      <c r="B64" s="9"/>
      <c r="C64" s="9"/>
      <c r="D64" s="9"/>
      <c r="E64" s="11">
        <f aca="true" t="shared" si="7" ref="E64:M64">SUM(E62,E60,E58,E56,E52,E44,E42,E34,E28,E17,E10)</f>
        <v>370</v>
      </c>
      <c r="F64" s="11">
        <f t="shared" si="7"/>
        <v>6</v>
      </c>
      <c r="G64" s="11">
        <f t="shared" si="7"/>
        <v>29</v>
      </c>
      <c r="H64" s="11">
        <f t="shared" si="7"/>
        <v>845</v>
      </c>
      <c r="I64" s="11">
        <f t="shared" si="7"/>
        <v>158</v>
      </c>
      <c r="J64" s="11">
        <f t="shared" si="7"/>
        <v>56</v>
      </c>
      <c r="K64" s="11">
        <f t="shared" si="7"/>
        <v>18</v>
      </c>
      <c r="L64" s="11">
        <f t="shared" si="7"/>
        <v>1</v>
      </c>
      <c r="M64" s="11">
        <f t="shared" si="7"/>
        <v>2</v>
      </c>
      <c r="N64" s="11">
        <f>SUM(N62,N60,N58,N56,N52,N44,N42,N34,N28,N17,N10)</f>
        <v>1485</v>
      </c>
    </row>
    <row r="65" spans="1:14" ht="15">
      <c r="A65"/>
      <c r="B65"/>
      <c r="C65"/>
      <c r="D65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">
      <c r="A66" s="9" t="s">
        <v>4</v>
      </c>
      <c r="B66"/>
      <c r="C66"/>
      <c r="D66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">
      <c r="A67" t="s">
        <v>42</v>
      </c>
      <c r="B67" t="s">
        <v>39</v>
      </c>
      <c r="C67" s="7" t="s">
        <v>40</v>
      </c>
      <c r="D67" t="s">
        <v>204</v>
      </c>
      <c r="E67" s="10">
        <v>3</v>
      </c>
      <c r="F67" s="10"/>
      <c r="G67" s="10"/>
      <c r="H67" s="10">
        <v>3</v>
      </c>
      <c r="I67" s="10">
        <v>1</v>
      </c>
      <c r="J67" s="10"/>
      <c r="K67" s="10"/>
      <c r="L67" s="10"/>
      <c r="M67" s="10"/>
      <c r="N67" s="10">
        <v>7</v>
      </c>
    </row>
    <row r="68" spans="1:14" ht="15">
      <c r="A68"/>
      <c r="B68"/>
      <c r="C68" s="7"/>
      <c r="D68" t="s">
        <v>208</v>
      </c>
      <c r="E68" s="10">
        <v>1</v>
      </c>
      <c r="F68" s="10"/>
      <c r="G68" s="10"/>
      <c r="H68" s="10">
        <v>3</v>
      </c>
      <c r="I68" s="10"/>
      <c r="J68" s="10"/>
      <c r="K68" s="10"/>
      <c r="L68" s="10"/>
      <c r="M68" s="10"/>
      <c r="N68" s="10">
        <v>4</v>
      </c>
    </row>
    <row r="69" spans="1:14" ht="15">
      <c r="A69"/>
      <c r="B69" t="s">
        <v>56</v>
      </c>
      <c r="C69" s="7" t="s">
        <v>57</v>
      </c>
      <c r="D69" t="s">
        <v>243</v>
      </c>
      <c r="E69" s="10">
        <v>9</v>
      </c>
      <c r="F69" s="10"/>
      <c r="G69" s="10"/>
      <c r="H69" s="10">
        <v>3</v>
      </c>
      <c r="I69" s="10">
        <v>1</v>
      </c>
      <c r="J69" s="10"/>
      <c r="K69" s="10"/>
      <c r="L69" s="10"/>
      <c r="M69" s="10"/>
      <c r="N69" s="10">
        <v>13</v>
      </c>
    </row>
    <row r="70" spans="1:14" ht="15">
      <c r="A70"/>
      <c r="B70" t="s">
        <v>41</v>
      </c>
      <c r="C70" s="7" t="s">
        <v>62</v>
      </c>
      <c r="D70" t="s">
        <v>204</v>
      </c>
      <c r="E70" s="10">
        <v>3</v>
      </c>
      <c r="F70" s="10"/>
      <c r="G70" s="10"/>
      <c r="H70" s="10">
        <v>13</v>
      </c>
      <c r="I70" s="10">
        <v>1</v>
      </c>
      <c r="J70" s="10"/>
      <c r="K70" s="10"/>
      <c r="L70" s="10"/>
      <c r="M70" s="10"/>
      <c r="N70" s="10">
        <v>17</v>
      </c>
    </row>
    <row r="71" spans="1:14" ht="15">
      <c r="A71"/>
      <c r="B71"/>
      <c r="C71" s="7"/>
      <c r="D71" t="s">
        <v>208</v>
      </c>
      <c r="E71" s="10"/>
      <c r="F71" s="10"/>
      <c r="G71" s="10"/>
      <c r="H71" s="10">
        <v>2</v>
      </c>
      <c r="I71" s="10"/>
      <c r="J71" s="10"/>
      <c r="K71" s="10"/>
      <c r="L71" s="10"/>
      <c r="M71" s="10"/>
      <c r="N71" s="10">
        <v>2</v>
      </c>
    </row>
    <row r="72" spans="1:14" ht="15">
      <c r="A72"/>
      <c r="B72" t="s">
        <v>128</v>
      </c>
      <c r="C72" s="7" t="s">
        <v>129</v>
      </c>
      <c r="D72" t="s">
        <v>204</v>
      </c>
      <c r="E72" s="10"/>
      <c r="F72" s="10"/>
      <c r="G72" s="10"/>
      <c r="H72" s="10">
        <v>1</v>
      </c>
      <c r="I72" s="10"/>
      <c r="J72" s="10"/>
      <c r="K72" s="10"/>
      <c r="L72" s="10"/>
      <c r="M72" s="10"/>
      <c r="N72" s="10">
        <v>1</v>
      </c>
    </row>
    <row r="73" spans="1:14" ht="15">
      <c r="A73" t="s">
        <v>218</v>
      </c>
      <c r="B73"/>
      <c r="C73"/>
      <c r="D73"/>
      <c r="E73" s="10">
        <f aca="true" t="shared" si="8" ref="E73:M73">SUM(E67:E72)</f>
        <v>16</v>
      </c>
      <c r="F73" s="10">
        <f t="shared" si="8"/>
        <v>0</v>
      </c>
      <c r="G73" s="10">
        <f t="shared" si="8"/>
        <v>0</v>
      </c>
      <c r="H73" s="10">
        <f t="shared" si="8"/>
        <v>25</v>
      </c>
      <c r="I73" s="10">
        <f t="shared" si="8"/>
        <v>3</v>
      </c>
      <c r="J73" s="10">
        <f t="shared" si="8"/>
        <v>0</v>
      </c>
      <c r="K73" s="10">
        <f t="shared" si="8"/>
        <v>0</v>
      </c>
      <c r="L73" s="10">
        <f t="shared" si="8"/>
        <v>0</v>
      </c>
      <c r="M73" s="10">
        <f t="shared" si="8"/>
        <v>0</v>
      </c>
      <c r="N73" s="10">
        <f>SUM(N67:N72)</f>
        <v>44</v>
      </c>
    </row>
    <row r="74" spans="1:14" s="2" customFormat="1" ht="15">
      <c r="A74"/>
      <c r="B74"/>
      <c r="C74"/>
      <c r="D74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">
      <c r="A75" t="s">
        <v>5</v>
      </c>
      <c r="B75" t="s">
        <v>70</v>
      </c>
      <c r="C75" s="7" t="s">
        <v>71</v>
      </c>
      <c r="D75" t="s">
        <v>204</v>
      </c>
      <c r="E75" s="10">
        <v>21</v>
      </c>
      <c r="F75" s="10">
        <v>1</v>
      </c>
      <c r="G75" s="10">
        <v>2</v>
      </c>
      <c r="H75" s="10">
        <v>86</v>
      </c>
      <c r="I75" s="10">
        <v>12</v>
      </c>
      <c r="J75" s="10">
        <v>4</v>
      </c>
      <c r="K75" s="10">
        <v>1</v>
      </c>
      <c r="L75" s="10"/>
      <c r="M75" s="10"/>
      <c r="N75" s="10">
        <v>127</v>
      </c>
    </row>
    <row r="76" spans="1:14" ht="15">
      <c r="A76"/>
      <c r="B76" t="s">
        <v>169</v>
      </c>
      <c r="C76" s="7" t="s">
        <v>170</v>
      </c>
      <c r="D76" t="s">
        <v>204</v>
      </c>
      <c r="E76" s="10">
        <v>1</v>
      </c>
      <c r="F76" s="10"/>
      <c r="G76" s="10"/>
      <c r="H76" s="10">
        <v>5</v>
      </c>
      <c r="I76" s="10">
        <v>4</v>
      </c>
      <c r="J76" s="10"/>
      <c r="K76" s="10"/>
      <c r="L76" s="10"/>
      <c r="M76" s="10"/>
      <c r="N76" s="10">
        <v>10</v>
      </c>
    </row>
    <row r="77" spans="1:14" ht="15">
      <c r="A77"/>
      <c r="B77" t="s">
        <v>177</v>
      </c>
      <c r="C77" s="7" t="s">
        <v>178</v>
      </c>
      <c r="D77" t="s">
        <v>204</v>
      </c>
      <c r="E77" s="10">
        <v>3</v>
      </c>
      <c r="F77" s="10">
        <v>1</v>
      </c>
      <c r="G77" s="10"/>
      <c r="H77" s="10">
        <v>14</v>
      </c>
      <c r="I77" s="10"/>
      <c r="J77" s="10"/>
      <c r="K77" s="10">
        <v>1</v>
      </c>
      <c r="L77" s="10"/>
      <c r="M77" s="10"/>
      <c r="N77" s="10">
        <v>19</v>
      </c>
    </row>
    <row r="78" spans="1:14" ht="15">
      <c r="A78"/>
      <c r="B78" t="s">
        <v>187</v>
      </c>
      <c r="C78" s="7" t="s">
        <v>188</v>
      </c>
      <c r="D78" t="s">
        <v>204</v>
      </c>
      <c r="E78" s="10"/>
      <c r="F78" s="10"/>
      <c r="G78" s="10"/>
      <c r="H78" s="10"/>
      <c r="I78" s="10">
        <v>1</v>
      </c>
      <c r="J78" s="10"/>
      <c r="K78" s="10"/>
      <c r="L78" s="10"/>
      <c r="M78" s="10"/>
      <c r="N78" s="10">
        <v>1</v>
      </c>
    </row>
    <row r="79" spans="1:14" ht="15">
      <c r="A79"/>
      <c r="B79" t="s">
        <v>189</v>
      </c>
      <c r="C79" s="7" t="s">
        <v>190</v>
      </c>
      <c r="D79" t="s">
        <v>204</v>
      </c>
      <c r="E79" s="10"/>
      <c r="F79" s="10"/>
      <c r="G79" s="10">
        <v>1</v>
      </c>
      <c r="H79" s="10">
        <v>6</v>
      </c>
      <c r="I79" s="10">
        <v>1</v>
      </c>
      <c r="J79" s="10"/>
      <c r="K79" s="10"/>
      <c r="L79" s="10"/>
      <c r="M79" s="10"/>
      <c r="N79" s="10">
        <v>8</v>
      </c>
    </row>
    <row r="80" spans="1:14" ht="15">
      <c r="A80"/>
      <c r="B80" t="s">
        <v>58</v>
      </c>
      <c r="C80" s="7" t="s">
        <v>59</v>
      </c>
      <c r="D80" t="s">
        <v>204</v>
      </c>
      <c r="E80" s="10">
        <v>11</v>
      </c>
      <c r="F80" s="10"/>
      <c r="G80" s="10">
        <v>2</v>
      </c>
      <c r="H80" s="10">
        <v>60</v>
      </c>
      <c r="I80" s="10">
        <v>10</v>
      </c>
      <c r="J80" s="10">
        <v>2</v>
      </c>
      <c r="K80" s="10"/>
      <c r="L80" s="10"/>
      <c r="M80" s="10"/>
      <c r="N80" s="10">
        <v>85</v>
      </c>
    </row>
    <row r="81" spans="1:14" ht="15">
      <c r="A81"/>
      <c r="B81" t="s">
        <v>132</v>
      </c>
      <c r="C81" s="7" t="s">
        <v>133</v>
      </c>
      <c r="D81" t="s">
        <v>204</v>
      </c>
      <c r="E81" s="10">
        <v>24</v>
      </c>
      <c r="F81" s="10"/>
      <c r="G81" s="10"/>
      <c r="H81" s="10">
        <v>33</v>
      </c>
      <c r="I81" s="10">
        <v>10</v>
      </c>
      <c r="J81" s="10">
        <v>3</v>
      </c>
      <c r="K81" s="10">
        <v>2</v>
      </c>
      <c r="L81" s="10"/>
      <c r="M81" s="10"/>
      <c r="N81" s="10">
        <v>72</v>
      </c>
    </row>
    <row r="82" spans="1:14" ht="15">
      <c r="A82" t="s">
        <v>219</v>
      </c>
      <c r="B82"/>
      <c r="C82"/>
      <c r="D82"/>
      <c r="E82" s="10">
        <f aca="true" t="shared" si="9" ref="E82:M82">SUM(E75:E81)</f>
        <v>60</v>
      </c>
      <c r="F82" s="10">
        <f t="shared" si="9"/>
        <v>2</v>
      </c>
      <c r="G82" s="10">
        <f t="shared" si="9"/>
        <v>5</v>
      </c>
      <c r="H82" s="10">
        <f t="shared" si="9"/>
        <v>204</v>
      </c>
      <c r="I82" s="10">
        <f t="shared" si="9"/>
        <v>38</v>
      </c>
      <c r="J82" s="10">
        <f t="shared" si="9"/>
        <v>9</v>
      </c>
      <c r="K82" s="10">
        <f t="shared" si="9"/>
        <v>4</v>
      </c>
      <c r="L82" s="10">
        <f t="shared" si="9"/>
        <v>0</v>
      </c>
      <c r="M82" s="10">
        <f t="shared" si="9"/>
        <v>0</v>
      </c>
      <c r="N82" s="10">
        <f>SUM(N75:N81)</f>
        <v>322</v>
      </c>
    </row>
    <row r="83" spans="1:14" ht="15">
      <c r="A83"/>
      <c r="B83"/>
      <c r="C83"/>
      <c r="D83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s="2" customFormat="1" ht="15">
      <c r="A84" t="s">
        <v>77</v>
      </c>
      <c r="B84" s="7" t="s">
        <v>76</v>
      </c>
      <c r="C84" t="s">
        <v>123</v>
      </c>
      <c r="D84" t="s">
        <v>205</v>
      </c>
      <c r="E84" s="10">
        <v>5</v>
      </c>
      <c r="F84" s="10"/>
      <c r="G84" s="10">
        <v>2</v>
      </c>
      <c r="H84" s="10">
        <v>73</v>
      </c>
      <c r="I84" s="10">
        <v>6</v>
      </c>
      <c r="J84" s="10">
        <v>2</v>
      </c>
      <c r="K84" s="10"/>
      <c r="L84" s="10"/>
      <c r="M84" s="10"/>
      <c r="N84" s="10">
        <v>88</v>
      </c>
    </row>
    <row r="85" spans="1:14" ht="15">
      <c r="A85"/>
      <c r="B85" s="7" t="s">
        <v>193</v>
      </c>
      <c r="C85" t="s">
        <v>194</v>
      </c>
      <c r="D85" t="s">
        <v>243</v>
      </c>
      <c r="E85" s="10"/>
      <c r="F85" s="10"/>
      <c r="G85" s="10"/>
      <c r="H85" s="10">
        <v>10</v>
      </c>
      <c r="I85" s="10">
        <v>1</v>
      </c>
      <c r="J85" s="10">
        <v>1</v>
      </c>
      <c r="K85" s="10"/>
      <c r="L85" s="10"/>
      <c r="M85" s="10"/>
      <c r="N85" s="10">
        <v>12</v>
      </c>
    </row>
    <row r="86" spans="1:14" ht="15">
      <c r="A86" t="s">
        <v>220</v>
      </c>
      <c r="B86"/>
      <c r="C86"/>
      <c r="D86"/>
      <c r="E86" s="10">
        <f aca="true" t="shared" si="10" ref="E86:M86">SUM(E84:E85)</f>
        <v>5</v>
      </c>
      <c r="F86" s="10">
        <f t="shared" si="10"/>
        <v>0</v>
      </c>
      <c r="G86" s="10">
        <f t="shared" si="10"/>
        <v>2</v>
      </c>
      <c r="H86" s="10">
        <f t="shared" si="10"/>
        <v>83</v>
      </c>
      <c r="I86" s="10">
        <f t="shared" si="10"/>
        <v>7</v>
      </c>
      <c r="J86" s="10">
        <f t="shared" si="10"/>
        <v>3</v>
      </c>
      <c r="K86" s="10">
        <f t="shared" si="10"/>
        <v>0</v>
      </c>
      <c r="L86" s="10">
        <f t="shared" si="10"/>
        <v>0</v>
      </c>
      <c r="M86" s="10">
        <f t="shared" si="10"/>
        <v>0</v>
      </c>
      <c r="N86" s="10">
        <f>SUM(N84:N85)</f>
        <v>100</v>
      </c>
    </row>
    <row r="87" spans="1:14" ht="15">
      <c r="A87"/>
      <c r="B87"/>
      <c r="C87"/>
      <c r="D87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">
      <c r="A88" s="9" t="s">
        <v>262</v>
      </c>
      <c r="B88" s="9"/>
      <c r="C88" s="9"/>
      <c r="D88" s="9"/>
      <c r="E88" s="11">
        <f aca="true" t="shared" si="11" ref="E88:M88">SUM(E86,E82,E73)</f>
        <v>81</v>
      </c>
      <c r="F88" s="11">
        <f t="shared" si="11"/>
        <v>2</v>
      </c>
      <c r="G88" s="11">
        <f t="shared" si="11"/>
        <v>7</v>
      </c>
      <c r="H88" s="11">
        <f t="shared" si="11"/>
        <v>312</v>
      </c>
      <c r="I88" s="11">
        <f t="shared" si="11"/>
        <v>48</v>
      </c>
      <c r="J88" s="11">
        <f t="shared" si="11"/>
        <v>12</v>
      </c>
      <c r="K88" s="11">
        <f t="shared" si="11"/>
        <v>4</v>
      </c>
      <c r="L88" s="11">
        <f t="shared" si="11"/>
        <v>0</v>
      </c>
      <c r="M88" s="11">
        <f t="shared" si="11"/>
        <v>0</v>
      </c>
      <c r="N88" s="11">
        <f>SUM(N86,N82,N73)</f>
        <v>466</v>
      </c>
    </row>
    <row r="89" spans="1:14" ht="15">
      <c r="A89"/>
      <c r="B89"/>
      <c r="C89"/>
      <c r="D89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">
      <c r="A90" s="9" t="s">
        <v>236</v>
      </c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5">
      <c r="A91" t="s">
        <v>125</v>
      </c>
      <c r="B91" t="s">
        <v>124</v>
      </c>
      <c r="C91" s="7" t="s">
        <v>125</v>
      </c>
      <c r="D91" t="s">
        <v>199</v>
      </c>
      <c r="E91" s="10">
        <v>4</v>
      </c>
      <c r="F91" s="10"/>
      <c r="G91" s="10"/>
      <c r="H91" s="10">
        <v>31</v>
      </c>
      <c r="I91" s="10">
        <v>5</v>
      </c>
      <c r="J91" s="10">
        <v>4</v>
      </c>
      <c r="K91" s="10"/>
      <c r="L91" s="10"/>
      <c r="M91" s="10"/>
      <c r="N91" s="10">
        <v>44</v>
      </c>
    </row>
    <row r="92" spans="1:14" ht="15">
      <c r="A92"/>
      <c r="B92"/>
      <c r="C92"/>
      <c r="D92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">
      <c r="A93" t="s">
        <v>97</v>
      </c>
      <c r="B93" t="s">
        <v>96</v>
      </c>
      <c r="C93" s="7" t="s">
        <v>97</v>
      </c>
      <c r="D93" t="s">
        <v>199</v>
      </c>
      <c r="E93" s="10">
        <v>160</v>
      </c>
      <c r="F93" s="10">
        <v>3</v>
      </c>
      <c r="G93" s="10">
        <v>20</v>
      </c>
      <c r="H93" s="10">
        <v>133</v>
      </c>
      <c r="I93" s="10">
        <v>62</v>
      </c>
      <c r="J93" s="10">
        <v>13</v>
      </c>
      <c r="K93" s="10">
        <v>10</v>
      </c>
      <c r="L93" s="10"/>
      <c r="M93" s="10"/>
      <c r="N93" s="10">
        <v>401</v>
      </c>
    </row>
    <row r="94" spans="1:14" ht="15">
      <c r="A94"/>
      <c r="B94"/>
      <c r="C94"/>
      <c r="D94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">
      <c r="A95" t="s">
        <v>66</v>
      </c>
      <c r="B95" t="s">
        <v>65</v>
      </c>
      <c r="C95" s="7" t="s">
        <v>66</v>
      </c>
      <c r="D95" t="s">
        <v>199</v>
      </c>
      <c r="E95" s="10">
        <v>1</v>
      </c>
      <c r="F95" s="10"/>
      <c r="G95" s="10">
        <v>1</v>
      </c>
      <c r="H95" s="10">
        <v>1</v>
      </c>
      <c r="I95" s="10"/>
      <c r="J95" s="10"/>
      <c r="K95" s="10"/>
      <c r="L95" s="10"/>
      <c r="M95" s="10"/>
      <c r="N95" s="10">
        <v>3</v>
      </c>
    </row>
    <row r="96" spans="1:14" ht="15">
      <c r="A96"/>
      <c r="B96"/>
      <c r="C96" s="7"/>
      <c r="D96" t="s">
        <v>201</v>
      </c>
      <c r="E96" s="10">
        <v>21</v>
      </c>
      <c r="F96" s="10"/>
      <c r="G96" s="10">
        <v>2</v>
      </c>
      <c r="H96" s="10">
        <v>29</v>
      </c>
      <c r="I96" s="10">
        <v>6</v>
      </c>
      <c r="J96" s="10"/>
      <c r="K96" s="10">
        <v>1</v>
      </c>
      <c r="L96" s="10"/>
      <c r="M96" s="10"/>
      <c r="N96" s="10">
        <v>59</v>
      </c>
    </row>
    <row r="97" spans="1:14" ht="15">
      <c r="A97"/>
      <c r="B97" t="s">
        <v>63</v>
      </c>
      <c r="C97" s="7" t="s">
        <v>64</v>
      </c>
      <c r="D97" t="s">
        <v>201</v>
      </c>
      <c r="E97" s="10">
        <v>4</v>
      </c>
      <c r="F97" s="10"/>
      <c r="G97" s="10"/>
      <c r="H97" s="10">
        <v>21</v>
      </c>
      <c r="I97" s="10">
        <v>3</v>
      </c>
      <c r="J97" s="10"/>
      <c r="K97" s="10"/>
      <c r="L97" s="10"/>
      <c r="M97" s="10"/>
      <c r="N97" s="10">
        <v>28</v>
      </c>
    </row>
    <row r="98" spans="1:14" ht="15">
      <c r="A98"/>
      <c r="B98" t="s">
        <v>191</v>
      </c>
      <c r="C98" s="7" t="s">
        <v>192</v>
      </c>
      <c r="D98" t="s">
        <v>244</v>
      </c>
      <c r="E98" s="10">
        <v>15</v>
      </c>
      <c r="F98" s="10"/>
      <c r="G98" s="10"/>
      <c r="H98" s="10">
        <v>13</v>
      </c>
      <c r="I98" s="10">
        <v>5</v>
      </c>
      <c r="J98" s="10">
        <v>2</v>
      </c>
      <c r="K98" s="10">
        <v>1</v>
      </c>
      <c r="L98" s="10"/>
      <c r="M98" s="10"/>
      <c r="N98" s="10">
        <v>36</v>
      </c>
    </row>
    <row r="99" spans="1:14" ht="15">
      <c r="A99" t="s">
        <v>221</v>
      </c>
      <c r="B99"/>
      <c r="C99"/>
      <c r="D99"/>
      <c r="E99" s="10">
        <f aca="true" t="shared" si="12" ref="E99:M99">SUM(E95:E98)</f>
        <v>41</v>
      </c>
      <c r="F99" s="10">
        <f t="shared" si="12"/>
        <v>0</v>
      </c>
      <c r="G99" s="10">
        <f t="shared" si="12"/>
        <v>3</v>
      </c>
      <c r="H99" s="10">
        <f t="shared" si="12"/>
        <v>64</v>
      </c>
      <c r="I99" s="10">
        <f t="shared" si="12"/>
        <v>14</v>
      </c>
      <c r="J99" s="10">
        <f t="shared" si="12"/>
        <v>2</v>
      </c>
      <c r="K99" s="10">
        <f t="shared" si="12"/>
        <v>2</v>
      </c>
      <c r="L99" s="10">
        <f t="shared" si="12"/>
        <v>0</v>
      </c>
      <c r="M99" s="10">
        <f t="shared" si="12"/>
        <v>0</v>
      </c>
      <c r="N99" s="10">
        <f>SUM(N95:N98)</f>
        <v>126</v>
      </c>
    </row>
    <row r="100" spans="1:14" ht="15">
      <c r="A100"/>
      <c r="B100"/>
      <c r="C100"/>
      <c r="D10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">
      <c r="A101"/>
      <c r="B101"/>
      <c r="C101"/>
      <c r="D101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">
      <c r="A102" t="s">
        <v>31</v>
      </c>
      <c r="B102" t="s">
        <v>140</v>
      </c>
      <c r="C102" s="7" t="s">
        <v>141</v>
      </c>
      <c r="D102" t="s">
        <v>201</v>
      </c>
      <c r="E102" s="10">
        <v>5</v>
      </c>
      <c r="F102" s="10"/>
      <c r="G102" s="10">
        <v>1</v>
      </c>
      <c r="H102" s="10">
        <v>27</v>
      </c>
      <c r="I102" s="10">
        <v>4</v>
      </c>
      <c r="J102" s="10"/>
      <c r="K102" s="10">
        <v>1</v>
      </c>
      <c r="L102" s="10"/>
      <c r="M102" s="10"/>
      <c r="N102" s="10">
        <v>38</v>
      </c>
    </row>
    <row r="103" spans="1:14" s="2" customFormat="1" ht="15">
      <c r="A103"/>
      <c r="B103" t="s">
        <v>81</v>
      </c>
      <c r="C103" s="7" t="s">
        <v>82</v>
      </c>
      <c r="D103" t="s">
        <v>199</v>
      </c>
      <c r="E103" s="10">
        <v>2</v>
      </c>
      <c r="F103" s="10"/>
      <c r="G103" s="10"/>
      <c r="H103" s="10">
        <v>22</v>
      </c>
      <c r="I103" s="10"/>
      <c r="J103" s="10">
        <v>1</v>
      </c>
      <c r="K103" s="10"/>
      <c r="L103" s="10"/>
      <c r="M103" s="10"/>
      <c r="N103" s="10">
        <v>25</v>
      </c>
    </row>
    <row r="104" spans="1:14" ht="15">
      <c r="A104" t="s">
        <v>222</v>
      </c>
      <c r="B104"/>
      <c r="C104"/>
      <c r="D104"/>
      <c r="E104" s="10">
        <f aca="true" t="shared" si="13" ref="E104:M104">SUM(E102:E103)</f>
        <v>7</v>
      </c>
      <c r="F104" s="10">
        <f t="shared" si="13"/>
        <v>0</v>
      </c>
      <c r="G104" s="10">
        <f t="shared" si="13"/>
        <v>1</v>
      </c>
      <c r="H104" s="10">
        <f t="shared" si="13"/>
        <v>49</v>
      </c>
      <c r="I104" s="10">
        <f t="shared" si="13"/>
        <v>4</v>
      </c>
      <c r="J104" s="10">
        <f t="shared" si="13"/>
        <v>1</v>
      </c>
      <c r="K104" s="10">
        <f t="shared" si="13"/>
        <v>1</v>
      </c>
      <c r="L104" s="10">
        <f t="shared" si="13"/>
        <v>0</v>
      </c>
      <c r="M104" s="10">
        <f t="shared" si="13"/>
        <v>0</v>
      </c>
      <c r="N104" s="10">
        <f>SUM(N102:N103)</f>
        <v>63</v>
      </c>
    </row>
    <row r="105" spans="1:14" ht="15">
      <c r="A105"/>
      <c r="B105"/>
      <c r="C105"/>
      <c r="D105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">
      <c r="A106" t="s">
        <v>100</v>
      </c>
      <c r="B106" t="s">
        <v>98</v>
      </c>
      <c r="C106" s="7" t="s">
        <v>99</v>
      </c>
      <c r="D106" t="s">
        <v>199</v>
      </c>
      <c r="E106" s="10">
        <v>7</v>
      </c>
      <c r="F106" s="10"/>
      <c r="G106" s="10">
        <v>2</v>
      </c>
      <c r="H106" s="10">
        <v>7</v>
      </c>
      <c r="I106" s="10">
        <v>3</v>
      </c>
      <c r="J106" s="10"/>
      <c r="K106" s="10">
        <v>1</v>
      </c>
      <c r="L106" s="10"/>
      <c r="M106" s="10"/>
      <c r="N106" s="10">
        <v>20</v>
      </c>
    </row>
    <row r="107" spans="1:14" ht="15">
      <c r="A107"/>
      <c r="B107"/>
      <c r="C107" s="7"/>
      <c r="D107" t="s">
        <v>201</v>
      </c>
      <c r="E107" s="10">
        <v>47</v>
      </c>
      <c r="F107" s="10">
        <v>1</v>
      </c>
      <c r="G107" s="10">
        <v>10</v>
      </c>
      <c r="H107" s="10">
        <v>60</v>
      </c>
      <c r="I107" s="10">
        <v>8</v>
      </c>
      <c r="J107" s="10">
        <v>9</v>
      </c>
      <c r="K107" s="10">
        <v>7</v>
      </c>
      <c r="L107" s="10"/>
      <c r="M107" s="10"/>
      <c r="N107" s="10">
        <v>142</v>
      </c>
    </row>
    <row r="108" spans="1:14" s="2" customFormat="1" ht="15">
      <c r="A108" t="s">
        <v>223</v>
      </c>
      <c r="B108"/>
      <c r="C108"/>
      <c r="D108"/>
      <c r="E108" s="10">
        <f aca="true" t="shared" si="14" ref="E108:M108">SUM(E106:E107)</f>
        <v>54</v>
      </c>
      <c r="F108" s="10">
        <f t="shared" si="14"/>
        <v>1</v>
      </c>
      <c r="G108" s="10">
        <f t="shared" si="14"/>
        <v>12</v>
      </c>
      <c r="H108" s="10">
        <f t="shared" si="14"/>
        <v>67</v>
      </c>
      <c r="I108" s="10">
        <f t="shared" si="14"/>
        <v>11</v>
      </c>
      <c r="J108" s="10">
        <f t="shared" si="14"/>
        <v>9</v>
      </c>
      <c r="K108" s="10">
        <f t="shared" si="14"/>
        <v>8</v>
      </c>
      <c r="L108" s="10">
        <f t="shared" si="14"/>
        <v>0</v>
      </c>
      <c r="M108" s="10">
        <f t="shared" si="14"/>
        <v>0</v>
      </c>
      <c r="N108" s="10">
        <f>SUM(N106:N107)</f>
        <v>162</v>
      </c>
    </row>
    <row r="109" spans="1:14" ht="15">
      <c r="A109"/>
      <c r="B109"/>
      <c r="C109"/>
      <c r="D109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">
      <c r="A110" t="s">
        <v>106</v>
      </c>
      <c r="B110" t="s">
        <v>52</v>
      </c>
      <c r="C110" s="7" t="s">
        <v>53</v>
      </c>
      <c r="D110" t="s">
        <v>199</v>
      </c>
      <c r="E110" s="10">
        <v>3</v>
      </c>
      <c r="F110" s="10"/>
      <c r="G110" s="10"/>
      <c r="H110" s="10">
        <v>24</v>
      </c>
      <c r="I110" s="10">
        <v>1</v>
      </c>
      <c r="J110" s="10"/>
      <c r="K110" s="10"/>
      <c r="L110" s="10"/>
      <c r="M110" s="10"/>
      <c r="N110" s="10">
        <v>28</v>
      </c>
    </row>
    <row r="111" spans="1:14" ht="15">
      <c r="A111"/>
      <c r="B111" t="s">
        <v>280</v>
      </c>
      <c r="C111" s="7" t="s">
        <v>281</v>
      </c>
      <c r="D111" t="s">
        <v>201</v>
      </c>
      <c r="E111" s="10">
        <v>1</v>
      </c>
      <c r="F111" s="10"/>
      <c r="G111" s="10"/>
      <c r="H111" s="10">
        <v>14</v>
      </c>
      <c r="I111" s="10">
        <v>1</v>
      </c>
      <c r="J111" s="10"/>
      <c r="K111" s="10"/>
      <c r="L111" s="10"/>
      <c r="M111" s="10"/>
      <c r="N111" s="10">
        <v>16</v>
      </c>
    </row>
    <row r="112" spans="1:14" ht="15">
      <c r="A112"/>
      <c r="B112" t="s">
        <v>104</v>
      </c>
      <c r="C112" s="7" t="s">
        <v>105</v>
      </c>
      <c r="D112" t="s">
        <v>201</v>
      </c>
      <c r="E112" s="10">
        <v>2</v>
      </c>
      <c r="F112" s="10"/>
      <c r="G112" s="10"/>
      <c r="H112" s="10">
        <v>4</v>
      </c>
      <c r="I112" s="10"/>
      <c r="J112" s="10"/>
      <c r="K112" s="10"/>
      <c r="L112" s="10"/>
      <c r="M112" s="10"/>
      <c r="N112" s="10">
        <v>6</v>
      </c>
    </row>
    <row r="113" spans="1:14" s="2" customFormat="1" ht="15">
      <c r="A113" t="s">
        <v>224</v>
      </c>
      <c r="B113"/>
      <c r="C113"/>
      <c r="D113"/>
      <c r="E113" s="10">
        <f aca="true" t="shared" si="15" ref="E113:M113">SUM(E110:E112)</f>
        <v>6</v>
      </c>
      <c r="F113" s="10">
        <f t="shared" si="15"/>
        <v>0</v>
      </c>
      <c r="G113" s="10">
        <f t="shared" si="15"/>
        <v>0</v>
      </c>
      <c r="H113" s="10">
        <f t="shared" si="15"/>
        <v>42</v>
      </c>
      <c r="I113" s="10">
        <f t="shared" si="15"/>
        <v>2</v>
      </c>
      <c r="J113" s="10">
        <f t="shared" si="15"/>
        <v>0</v>
      </c>
      <c r="K113" s="10">
        <f t="shared" si="15"/>
        <v>0</v>
      </c>
      <c r="L113" s="10">
        <f t="shared" si="15"/>
        <v>0</v>
      </c>
      <c r="M113" s="10">
        <f t="shared" si="15"/>
        <v>0</v>
      </c>
      <c r="N113" s="10">
        <f>SUM(N110:N112)</f>
        <v>50</v>
      </c>
    </row>
    <row r="114" spans="1:14" ht="15">
      <c r="A114"/>
      <c r="B114"/>
      <c r="C114"/>
      <c r="D114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">
      <c r="A115" s="7" t="s">
        <v>282</v>
      </c>
      <c r="B115" t="s">
        <v>74</v>
      </c>
      <c r="C115" s="7" t="s">
        <v>75</v>
      </c>
      <c r="D115" t="s">
        <v>201</v>
      </c>
      <c r="E115" s="10">
        <v>4</v>
      </c>
      <c r="F115" s="10">
        <v>2</v>
      </c>
      <c r="G115" s="10">
        <v>5</v>
      </c>
      <c r="H115" s="10">
        <v>93</v>
      </c>
      <c r="I115" s="10">
        <v>9</v>
      </c>
      <c r="J115" s="10">
        <v>2</v>
      </c>
      <c r="K115" s="10">
        <v>5</v>
      </c>
      <c r="L115" s="10"/>
      <c r="M115" s="10"/>
      <c r="N115" s="10">
        <v>120</v>
      </c>
    </row>
    <row r="116" spans="1:14" ht="15">
      <c r="A116" s="7"/>
      <c r="B116" t="s">
        <v>94</v>
      </c>
      <c r="C116" s="7" t="s">
        <v>95</v>
      </c>
      <c r="D116" t="s">
        <v>201</v>
      </c>
      <c r="E116" s="10">
        <v>89</v>
      </c>
      <c r="F116" s="10">
        <v>4</v>
      </c>
      <c r="G116" s="10">
        <v>3</v>
      </c>
      <c r="H116" s="10">
        <v>111</v>
      </c>
      <c r="I116" s="10">
        <v>16</v>
      </c>
      <c r="J116" s="10">
        <v>3</v>
      </c>
      <c r="K116" s="10">
        <v>4</v>
      </c>
      <c r="L116" s="10">
        <v>1</v>
      </c>
      <c r="M116" s="10"/>
      <c r="N116" s="10">
        <v>231</v>
      </c>
    </row>
    <row r="117" spans="1:14" ht="15">
      <c r="A117" s="7" t="s">
        <v>283</v>
      </c>
      <c r="B117" s="7"/>
      <c r="C117" s="7"/>
      <c r="D117" s="7"/>
      <c r="E117" s="16">
        <f aca="true" t="shared" si="16" ref="E117:M117">SUM(E115:E116)</f>
        <v>93</v>
      </c>
      <c r="F117" s="16">
        <f t="shared" si="16"/>
        <v>6</v>
      </c>
      <c r="G117" s="16">
        <f t="shared" si="16"/>
        <v>8</v>
      </c>
      <c r="H117" s="16">
        <f t="shared" si="16"/>
        <v>204</v>
      </c>
      <c r="I117" s="16">
        <f t="shared" si="16"/>
        <v>25</v>
      </c>
      <c r="J117" s="16">
        <f t="shared" si="16"/>
        <v>5</v>
      </c>
      <c r="K117" s="16">
        <f t="shared" si="16"/>
        <v>9</v>
      </c>
      <c r="L117" s="16">
        <f t="shared" si="16"/>
        <v>1</v>
      </c>
      <c r="M117" s="16">
        <f t="shared" si="16"/>
        <v>0</v>
      </c>
      <c r="N117" s="16">
        <f>SUM(N115:N116)</f>
        <v>351</v>
      </c>
    </row>
    <row r="118" spans="1:14" ht="15">
      <c r="A118"/>
      <c r="B118"/>
      <c r="C118"/>
      <c r="D118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s="2" customFormat="1" ht="15">
      <c r="A119" t="s">
        <v>18</v>
      </c>
      <c r="B119" t="s">
        <v>14</v>
      </c>
      <c r="C119" s="7" t="s">
        <v>15</v>
      </c>
      <c r="D119" t="s">
        <v>199</v>
      </c>
      <c r="E119" s="10">
        <v>21</v>
      </c>
      <c r="F119" s="10">
        <v>1</v>
      </c>
      <c r="G119" s="10">
        <v>1</v>
      </c>
      <c r="H119" s="10">
        <v>109</v>
      </c>
      <c r="I119" s="10">
        <v>16</v>
      </c>
      <c r="J119" s="10">
        <v>6</v>
      </c>
      <c r="K119" s="10">
        <v>1</v>
      </c>
      <c r="L119" s="10"/>
      <c r="M119" s="10"/>
      <c r="N119" s="10">
        <v>155</v>
      </c>
    </row>
    <row r="120" spans="1:14" ht="15">
      <c r="A120"/>
      <c r="B120" t="s">
        <v>50</v>
      </c>
      <c r="C120" s="7" t="s">
        <v>51</v>
      </c>
      <c r="D120" t="s">
        <v>201</v>
      </c>
      <c r="E120" s="10">
        <v>1</v>
      </c>
      <c r="F120" s="10"/>
      <c r="G120" s="10"/>
      <c r="H120" s="10">
        <v>12</v>
      </c>
      <c r="I120" s="10">
        <v>1</v>
      </c>
      <c r="J120" s="10"/>
      <c r="K120" s="10"/>
      <c r="L120" s="10"/>
      <c r="M120" s="10"/>
      <c r="N120" s="10">
        <v>14</v>
      </c>
    </row>
    <row r="121" spans="1:14" ht="15">
      <c r="A121"/>
      <c r="B121"/>
      <c r="C121" s="7"/>
      <c r="D121" t="s">
        <v>209</v>
      </c>
      <c r="E121" s="10"/>
      <c r="F121" s="10">
        <v>1</v>
      </c>
      <c r="G121" s="10"/>
      <c r="H121" s="10">
        <v>4</v>
      </c>
      <c r="I121" s="10"/>
      <c r="J121" s="10"/>
      <c r="K121" s="10"/>
      <c r="L121" s="10"/>
      <c r="M121" s="10"/>
      <c r="N121" s="10">
        <v>5</v>
      </c>
    </row>
    <row r="122" spans="1:14" ht="15">
      <c r="A122"/>
      <c r="B122" t="s">
        <v>34</v>
      </c>
      <c r="C122" s="7" t="s">
        <v>35</v>
      </c>
      <c r="D122" t="s">
        <v>201</v>
      </c>
      <c r="E122" s="10">
        <v>2</v>
      </c>
      <c r="F122" s="10"/>
      <c r="G122" s="10"/>
      <c r="H122" s="10">
        <v>4</v>
      </c>
      <c r="I122" s="10"/>
      <c r="J122" s="10"/>
      <c r="K122" s="10"/>
      <c r="L122" s="10"/>
      <c r="M122" s="10"/>
      <c r="N122" s="10">
        <v>6</v>
      </c>
    </row>
    <row r="123" spans="1:14" ht="15">
      <c r="A123"/>
      <c r="B123"/>
      <c r="C123" s="7"/>
      <c r="D123" t="s">
        <v>209</v>
      </c>
      <c r="E123" s="10"/>
      <c r="F123" s="10"/>
      <c r="G123" s="10"/>
      <c r="H123" s="10">
        <v>1</v>
      </c>
      <c r="I123" s="10"/>
      <c r="J123" s="10"/>
      <c r="K123" s="10"/>
      <c r="L123" s="10"/>
      <c r="M123" s="10"/>
      <c r="N123" s="10">
        <v>1</v>
      </c>
    </row>
    <row r="124" spans="1:14" ht="15">
      <c r="A124"/>
      <c r="B124" s="7"/>
      <c r="C124"/>
      <c r="D124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">
      <c r="A125" t="s">
        <v>225</v>
      </c>
      <c r="B125"/>
      <c r="C125"/>
      <c r="D125"/>
      <c r="E125" s="10">
        <f aca="true" t="shared" si="17" ref="E125:M125">SUM(E119:E124)</f>
        <v>24</v>
      </c>
      <c r="F125" s="10">
        <f t="shared" si="17"/>
        <v>2</v>
      </c>
      <c r="G125" s="10">
        <f t="shared" si="17"/>
        <v>1</v>
      </c>
      <c r="H125" s="10">
        <f t="shared" si="17"/>
        <v>130</v>
      </c>
      <c r="I125" s="10">
        <f t="shared" si="17"/>
        <v>17</v>
      </c>
      <c r="J125" s="10">
        <f t="shared" si="17"/>
        <v>6</v>
      </c>
      <c r="K125" s="10">
        <f t="shared" si="17"/>
        <v>1</v>
      </c>
      <c r="L125" s="10">
        <f t="shared" si="17"/>
        <v>0</v>
      </c>
      <c r="M125" s="10">
        <f t="shared" si="17"/>
        <v>0</v>
      </c>
      <c r="N125" s="10">
        <f>SUM(N119:N124)</f>
        <v>181</v>
      </c>
    </row>
    <row r="126" spans="1:14" ht="15">
      <c r="A126"/>
      <c r="B126"/>
      <c r="C126"/>
      <c r="D126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">
      <c r="A127" t="s">
        <v>49</v>
      </c>
      <c r="B127" t="s">
        <v>167</v>
      </c>
      <c r="C127" s="7" t="s">
        <v>168</v>
      </c>
      <c r="D127" t="s">
        <v>201</v>
      </c>
      <c r="E127" s="10">
        <v>1</v>
      </c>
      <c r="F127" s="10"/>
      <c r="G127" s="10">
        <v>1</v>
      </c>
      <c r="H127" s="10">
        <v>10</v>
      </c>
      <c r="I127" s="10">
        <v>4</v>
      </c>
      <c r="J127" s="10"/>
      <c r="K127" s="10">
        <v>1</v>
      </c>
      <c r="L127" s="10"/>
      <c r="M127" s="10"/>
      <c r="N127" s="10">
        <v>17</v>
      </c>
    </row>
    <row r="128" spans="1:14" s="2" customFormat="1" ht="15">
      <c r="A128"/>
      <c r="B128" t="s">
        <v>48</v>
      </c>
      <c r="C128" s="7" t="s">
        <v>49</v>
      </c>
      <c r="D128" t="s">
        <v>199</v>
      </c>
      <c r="E128" s="10">
        <v>6</v>
      </c>
      <c r="F128" s="10">
        <v>1</v>
      </c>
      <c r="G128" s="10">
        <v>3</v>
      </c>
      <c r="H128" s="10">
        <v>20</v>
      </c>
      <c r="I128" s="10">
        <v>8</v>
      </c>
      <c r="J128" s="10"/>
      <c r="K128" s="10"/>
      <c r="L128" s="10"/>
      <c r="M128" s="10"/>
      <c r="N128" s="10">
        <v>38</v>
      </c>
    </row>
    <row r="129" spans="1:14" s="2" customFormat="1" ht="15">
      <c r="A129"/>
      <c r="B129"/>
      <c r="C129" s="7"/>
      <c r="D129" t="s">
        <v>201</v>
      </c>
      <c r="E129" s="10">
        <v>1</v>
      </c>
      <c r="F129" s="10"/>
      <c r="G129" s="10"/>
      <c r="H129" s="10">
        <v>1</v>
      </c>
      <c r="I129" s="10"/>
      <c r="J129" s="10"/>
      <c r="K129" s="10"/>
      <c r="L129" s="10"/>
      <c r="M129" s="10"/>
      <c r="N129" s="10">
        <v>2</v>
      </c>
    </row>
    <row r="130" spans="1:14" s="2" customFormat="1" ht="15">
      <c r="A130"/>
      <c r="B130" t="s">
        <v>46</v>
      </c>
      <c r="C130" s="7" t="s">
        <v>47</v>
      </c>
      <c r="D130" t="s">
        <v>201</v>
      </c>
      <c r="E130" s="10">
        <v>6</v>
      </c>
      <c r="F130" s="10"/>
      <c r="G130" s="10"/>
      <c r="H130" s="10">
        <v>16</v>
      </c>
      <c r="I130" s="10">
        <v>3</v>
      </c>
      <c r="J130" s="10">
        <v>2</v>
      </c>
      <c r="K130" s="10"/>
      <c r="L130" s="10"/>
      <c r="M130" s="10"/>
      <c r="N130" s="10">
        <v>27</v>
      </c>
    </row>
    <row r="131" spans="1:14" ht="15">
      <c r="A131"/>
      <c r="B131"/>
      <c r="C131" s="7"/>
      <c r="D131" t="s">
        <v>209</v>
      </c>
      <c r="E131" s="10"/>
      <c r="F131" s="10"/>
      <c r="G131" s="10"/>
      <c r="H131" s="10">
        <v>2</v>
      </c>
      <c r="I131" s="10"/>
      <c r="J131" s="10"/>
      <c r="K131" s="10"/>
      <c r="L131" s="10"/>
      <c r="M131" s="10"/>
      <c r="N131" s="10">
        <v>2</v>
      </c>
    </row>
    <row r="132" spans="1:14" ht="15">
      <c r="A132"/>
      <c r="B132" t="s">
        <v>119</v>
      </c>
      <c r="C132" s="7" t="s">
        <v>120</v>
      </c>
      <c r="D132" t="s">
        <v>201</v>
      </c>
      <c r="E132" s="10">
        <v>1</v>
      </c>
      <c r="F132" s="10"/>
      <c r="G132" s="10">
        <v>1</v>
      </c>
      <c r="H132" s="10">
        <v>4</v>
      </c>
      <c r="I132" s="10"/>
      <c r="J132" s="10"/>
      <c r="K132" s="10"/>
      <c r="L132" s="10"/>
      <c r="M132" s="10"/>
      <c r="N132" s="10">
        <v>6</v>
      </c>
    </row>
    <row r="133" spans="1:14" ht="15">
      <c r="A133" t="s">
        <v>226</v>
      </c>
      <c r="B133"/>
      <c r="C133"/>
      <c r="D133"/>
      <c r="E133" s="10">
        <f aca="true" t="shared" si="18" ref="E133:M133">SUM(E127:E132)</f>
        <v>15</v>
      </c>
      <c r="F133" s="10">
        <f t="shared" si="18"/>
        <v>1</v>
      </c>
      <c r="G133" s="10">
        <f t="shared" si="18"/>
        <v>5</v>
      </c>
      <c r="H133" s="10">
        <f t="shared" si="18"/>
        <v>53</v>
      </c>
      <c r="I133" s="10">
        <f t="shared" si="18"/>
        <v>15</v>
      </c>
      <c r="J133" s="10">
        <f t="shared" si="18"/>
        <v>2</v>
      </c>
      <c r="K133" s="10">
        <f t="shared" si="18"/>
        <v>1</v>
      </c>
      <c r="L133" s="10">
        <f t="shared" si="18"/>
        <v>0</v>
      </c>
      <c r="M133" s="10">
        <f t="shared" si="18"/>
        <v>0</v>
      </c>
      <c r="N133" s="10">
        <f>SUM(N127:N132)</f>
        <v>92</v>
      </c>
    </row>
    <row r="134" spans="1:14" ht="15">
      <c r="A134"/>
      <c r="B134"/>
      <c r="C134"/>
      <c r="D134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">
      <c r="A135" t="s">
        <v>164</v>
      </c>
      <c r="B135" t="s">
        <v>163</v>
      </c>
      <c r="C135" s="7" t="s">
        <v>164</v>
      </c>
      <c r="D135" t="s">
        <v>199</v>
      </c>
      <c r="E135" s="10"/>
      <c r="F135" s="10"/>
      <c r="G135" s="10"/>
      <c r="H135" s="10">
        <v>6</v>
      </c>
      <c r="I135" s="10">
        <v>1</v>
      </c>
      <c r="J135" s="10"/>
      <c r="K135" s="10">
        <v>1</v>
      </c>
      <c r="L135" s="10"/>
      <c r="M135" s="10"/>
      <c r="N135" s="10">
        <v>8</v>
      </c>
    </row>
    <row r="136" spans="1:14" ht="15">
      <c r="A136"/>
      <c r="B136"/>
      <c r="C136" s="7"/>
      <c r="D136" t="s">
        <v>201</v>
      </c>
      <c r="E136" s="10">
        <v>9</v>
      </c>
      <c r="F136" s="10">
        <v>1</v>
      </c>
      <c r="G136" s="10">
        <v>1</v>
      </c>
      <c r="H136" s="10">
        <v>20</v>
      </c>
      <c r="I136" s="10">
        <v>7</v>
      </c>
      <c r="J136" s="10">
        <v>1</v>
      </c>
      <c r="K136" s="10">
        <v>1</v>
      </c>
      <c r="L136" s="10"/>
      <c r="M136" s="10"/>
      <c r="N136" s="10">
        <v>40</v>
      </c>
    </row>
    <row r="137" spans="1:14" ht="15">
      <c r="A137" t="s">
        <v>227</v>
      </c>
      <c r="B137"/>
      <c r="C137"/>
      <c r="D137"/>
      <c r="E137" s="10">
        <f aca="true" t="shared" si="19" ref="E137:M137">SUM(E135:E136)</f>
        <v>9</v>
      </c>
      <c r="F137" s="10">
        <f t="shared" si="19"/>
        <v>1</v>
      </c>
      <c r="G137" s="10">
        <f t="shared" si="19"/>
        <v>1</v>
      </c>
      <c r="H137" s="10">
        <f t="shared" si="19"/>
        <v>26</v>
      </c>
      <c r="I137" s="10">
        <f t="shared" si="19"/>
        <v>8</v>
      </c>
      <c r="J137" s="10">
        <f t="shared" si="19"/>
        <v>1</v>
      </c>
      <c r="K137" s="10">
        <f t="shared" si="19"/>
        <v>2</v>
      </c>
      <c r="L137" s="10">
        <f t="shared" si="19"/>
        <v>0</v>
      </c>
      <c r="M137" s="10">
        <f t="shared" si="19"/>
        <v>0</v>
      </c>
      <c r="N137" s="10">
        <f>SUM(N135:N136)</f>
        <v>48</v>
      </c>
    </row>
    <row r="138" spans="1:14" s="2" customFormat="1" ht="15">
      <c r="A138"/>
      <c r="B138"/>
      <c r="C138"/>
      <c r="D138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">
      <c r="A139" t="s">
        <v>10</v>
      </c>
      <c r="B139" t="s">
        <v>245</v>
      </c>
      <c r="C139" s="7" t="s">
        <v>246</v>
      </c>
      <c r="D139" t="s">
        <v>199</v>
      </c>
      <c r="E139" s="10">
        <v>7</v>
      </c>
      <c r="F139" s="10"/>
      <c r="G139" s="10"/>
      <c r="H139" s="10">
        <v>5</v>
      </c>
      <c r="I139" s="10">
        <v>6</v>
      </c>
      <c r="J139" s="10">
        <v>1</v>
      </c>
      <c r="K139" s="10">
        <v>1</v>
      </c>
      <c r="L139" s="10"/>
      <c r="M139" s="10"/>
      <c r="N139" s="10">
        <v>20</v>
      </c>
    </row>
    <row r="140" spans="1:14" ht="15">
      <c r="A140"/>
      <c r="B140" t="s">
        <v>9</v>
      </c>
      <c r="C140" s="7" t="s">
        <v>10</v>
      </c>
      <c r="D140" t="s">
        <v>199</v>
      </c>
      <c r="E140" s="10">
        <v>48</v>
      </c>
      <c r="F140" s="10"/>
      <c r="G140" s="10">
        <v>3</v>
      </c>
      <c r="H140" s="10">
        <v>53</v>
      </c>
      <c r="I140" s="10">
        <v>19</v>
      </c>
      <c r="J140" s="10">
        <v>4</v>
      </c>
      <c r="K140" s="10">
        <v>4</v>
      </c>
      <c r="L140" s="10"/>
      <c r="M140" s="10"/>
      <c r="N140" s="10">
        <v>131</v>
      </c>
    </row>
    <row r="141" spans="1:14" ht="15">
      <c r="A141" t="s">
        <v>247</v>
      </c>
      <c r="B141"/>
      <c r="C141"/>
      <c r="D141"/>
      <c r="E141" s="10">
        <f aca="true" t="shared" si="20" ref="E141:M141">SUM(E139:E140)</f>
        <v>55</v>
      </c>
      <c r="F141" s="10">
        <f t="shared" si="20"/>
        <v>0</v>
      </c>
      <c r="G141" s="10">
        <f t="shared" si="20"/>
        <v>3</v>
      </c>
      <c r="H141" s="10">
        <f t="shared" si="20"/>
        <v>58</v>
      </c>
      <c r="I141" s="10">
        <f t="shared" si="20"/>
        <v>25</v>
      </c>
      <c r="J141" s="10">
        <f t="shared" si="20"/>
        <v>5</v>
      </c>
      <c r="K141" s="10">
        <f t="shared" si="20"/>
        <v>5</v>
      </c>
      <c r="L141" s="10">
        <f t="shared" si="20"/>
        <v>0</v>
      </c>
      <c r="M141" s="10">
        <f t="shared" si="20"/>
        <v>0</v>
      </c>
      <c r="N141" s="10">
        <f>SUM(N139:N140)</f>
        <v>151</v>
      </c>
    </row>
    <row r="142" spans="1:14" s="2" customFormat="1" ht="15">
      <c r="A142"/>
      <c r="B142"/>
      <c r="C142"/>
      <c r="D142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">
      <c r="A143" t="s">
        <v>55</v>
      </c>
      <c r="B143" t="s">
        <v>54</v>
      </c>
      <c r="C143" s="7" t="s">
        <v>55</v>
      </c>
      <c r="D143" t="s">
        <v>199</v>
      </c>
      <c r="E143" s="10">
        <v>174</v>
      </c>
      <c r="F143" s="10">
        <v>3</v>
      </c>
      <c r="G143" s="10">
        <v>9</v>
      </c>
      <c r="H143" s="10">
        <v>235</v>
      </c>
      <c r="I143" s="10">
        <v>82</v>
      </c>
      <c r="J143" s="10">
        <v>21</v>
      </c>
      <c r="K143" s="10">
        <v>3</v>
      </c>
      <c r="L143" s="10">
        <v>1</v>
      </c>
      <c r="M143" s="10">
        <v>1</v>
      </c>
      <c r="N143" s="10">
        <v>529</v>
      </c>
    </row>
    <row r="144" spans="1:14" s="2" customFormat="1" ht="15">
      <c r="A144"/>
      <c r="B144"/>
      <c r="C144" s="7"/>
      <c r="D144" t="s">
        <v>201</v>
      </c>
      <c r="E144" s="10"/>
      <c r="F144" s="10"/>
      <c r="G144" s="10"/>
      <c r="H144" s="10">
        <v>1</v>
      </c>
      <c r="I144" s="10"/>
      <c r="J144" s="10"/>
      <c r="K144" s="10"/>
      <c r="L144" s="10"/>
      <c r="M144" s="10"/>
      <c r="N144" s="10">
        <v>1</v>
      </c>
    </row>
    <row r="145" spans="1:14" ht="15">
      <c r="A145" t="s">
        <v>228</v>
      </c>
      <c r="B145"/>
      <c r="C145"/>
      <c r="D145"/>
      <c r="E145" s="10">
        <f aca="true" t="shared" si="21" ref="E145:M145">SUM(E143:E144)</f>
        <v>174</v>
      </c>
      <c r="F145" s="10">
        <f t="shared" si="21"/>
        <v>3</v>
      </c>
      <c r="G145" s="10">
        <f t="shared" si="21"/>
        <v>9</v>
      </c>
      <c r="H145" s="10">
        <f t="shared" si="21"/>
        <v>236</v>
      </c>
      <c r="I145" s="10">
        <f t="shared" si="21"/>
        <v>82</v>
      </c>
      <c r="J145" s="10">
        <f t="shared" si="21"/>
        <v>21</v>
      </c>
      <c r="K145" s="10">
        <f t="shared" si="21"/>
        <v>3</v>
      </c>
      <c r="L145" s="10">
        <f t="shared" si="21"/>
        <v>1</v>
      </c>
      <c r="M145" s="10">
        <f t="shared" si="21"/>
        <v>1</v>
      </c>
      <c r="N145" s="10">
        <f>SUM(N143:N144)</f>
        <v>530</v>
      </c>
    </row>
    <row r="146" spans="1:14" s="2" customFormat="1" ht="15">
      <c r="A146"/>
      <c r="B146"/>
      <c r="C146"/>
      <c r="D146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">
      <c r="A147" t="s">
        <v>86</v>
      </c>
      <c r="B147" t="s">
        <v>83</v>
      </c>
      <c r="C147" s="7" t="s">
        <v>84</v>
      </c>
      <c r="D147" t="s">
        <v>201</v>
      </c>
      <c r="E147" s="10">
        <v>3</v>
      </c>
      <c r="F147" s="10">
        <v>1</v>
      </c>
      <c r="G147" s="10"/>
      <c r="H147" s="10">
        <v>6</v>
      </c>
      <c r="I147" s="10">
        <v>1</v>
      </c>
      <c r="J147" s="10">
        <v>1</v>
      </c>
      <c r="K147" s="10"/>
      <c r="L147" s="10"/>
      <c r="M147" s="10"/>
      <c r="N147" s="10">
        <v>12</v>
      </c>
    </row>
    <row r="148" spans="1:14" ht="15">
      <c r="A148"/>
      <c r="B148" t="s">
        <v>85</v>
      </c>
      <c r="C148" s="7" t="s">
        <v>86</v>
      </c>
      <c r="D148" t="s">
        <v>199</v>
      </c>
      <c r="E148" s="10">
        <v>77</v>
      </c>
      <c r="F148" s="10"/>
      <c r="G148" s="10">
        <v>2</v>
      </c>
      <c r="H148" s="10">
        <v>71</v>
      </c>
      <c r="I148" s="10">
        <v>21</v>
      </c>
      <c r="J148" s="10">
        <v>6</v>
      </c>
      <c r="K148" s="10">
        <v>1</v>
      </c>
      <c r="L148" s="10"/>
      <c r="M148" s="10"/>
      <c r="N148" s="10">
        <v>178</v>
      </c>
    </row>
    <row r="149" spans="1:14" ht="15">
      <c r="A149" t="s">
        <v>229</v>
      </c>
      <c r="B149"/>
      <c r="C149"/>
      <c r="D149"/>
      <c r="E149" s="10">
        <f aca="true" t="shared" si="22" ref="E149:M149">SUM(E147:E148)</f>
        <v>80</v>
      </c>
      <c r="F149" s="10">
        <f t="shared" si="22"/>
        <v>1</v>
      </c>
      <c r="G149" s="10">
        <f t="shared" si="22"/>
        <v>2</v>
      </c>
      <c r="H149" s="10">
        <f t="shared" si="22"/>
        <v>77</v>
      </c>
      <c r="I149" s="10">
        <f t="shared" si="22"/>
        <v>22</v>
      </c>
      <c r="J149" s="10">
        <f t="shared" si="22"/>
        <v>7</v>
      </c>
      <c r="K149" s="10">
        <f t="shared" si="22"/>
        <v>1</v>
      </c>
      <c r="L149" s="10">
        <f t="shared" si="22"/>
        <v>0</v>
      </c>
      <c r="M149" s="10">
        <f t="shared" si="22"/>
        <v>0</v>
      </c>
      <c r="N149" s="10">
        <f>SUM(N147:N148)</f>
        <v>190</v>
      </c>
    </row>
    <row r="150" spans="1:14" s="2" customFormat="1" ht="15">
      <c r="A150"/>
      <c r="B150"/>
      <c r="C150"/>
      <c r="D15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">
      <c r="A151" s="9" t="s">
        <v>236</v>
      </c>
      <c r="B151" s="9"/>
      <c r="C151" s="9"/>
      <c r="D151" s="9"/>
      <c r="E151" s="11">
        <v>71</v>
      </c>
      <c r="F151" s="11">
        <v>1227</v>
      </c>
      <c r="G151" s="11">
        <v>662</v>
      </c>
      <c r="H151" s="11">
        <v>265</v>
      </c>
      <c r="I151" s="11">
        <v>67</v>
      </c>
      <c r="J151" s="11">
        <v>36</v>
      </c>
      <c r="K151" s="11">
        <v>6</v>
      </c>
      <c r="L151" s="11">
        <v>9</v>
      </c>
      <c r="M151" s="11">
        <v>3</v>
      </c>
      <c r="N151" s="11">
        <f>SUM(N149,N145,N141,N137,N133,N125,N117,N113,N108,N104,N99,N93,N91)</f>
        <v>2389</v>
      </c>
    </row>
    <row r="152" spans="1:14" ht="15">
      <c r="A152"/>
      <c r="B152"/>
      <c r="C152"/>
      <c r="D152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">
      <c r="A153" s="9" t="s">
        <v>6</v>
      </c>
      <c r="B153"/>
      <c r="C153"/>
      <c r="D153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s="2" customFormat="1" ht="15">
      <c r="A154" t="s">
        <v>23</v>
      </c>
      <c r="B154" t="s">
        <v>21</v>
      </c>
      <c r="C154" s="7" t="s">
        <v>22</v>
      </c>
      <c r="D154" t="s">
        <v>198</v>
      </c>
      <c r="E154" s="10">
        <v>162</v>
      </c>
      <c r="F154" s="10">
        <v>1</v>
      </c>
      <c r="G154" s="10">
        <v>12</v>
      </c>
      <c r="H154" s="10">
        <v>369</v>
      </c>
      <c r="I154" s="10">
        <v>50</v>
      </c>
      <c r="J154" s="10">
        <v>17</v>
      </c>
      <c r="K154" s="10">
        <v>8</v>
      </c>
      <c r="L154" s="10">
        <v>1</v>
      </c>
      <c r="M154" s="10">
        <v>1</v>
      </c>
      <c r="N154" s="10">
        <v>621</v>
      </c>
    </row>
    <row r="155" spans="1:14" ht="15">
      <c r="A155"/>
      <c r="B155" t="s">
        <v>113</v>
      </c>
      <c r="C155" s="7" t="s">
        <v>114</v>
      </c>
      <c r="D155" t="s">
        <v>248</v>
      </c>
      <c r="E155" s="10">
        <v>123</v>
      </c>
      <c r="F155" s="10">
        <v>1</v>
      </c>
      <c r="G155" s="10">
        <v>9</v>
      </c>
      <c r="H155" s="10">
        <v>90</v>
      </c>
      <c r="I155" s="10">
        <v>40</v>
      </c>
      <c r="J155" s="10">
        <v>6</v>
      </c>
      <c r="K155" s="10">
        <v>14</v>
      </c>
      <c r="L155" s="10"/>
      <c r="M155" s="10">
        <v>1</v>
      </c>
      <c r="N155" s="10">
        <v>284</v>
      </c>
    </row>
    <row r="156" spans="1:14" ht="15">
      <c r="A156" t="s">
        <v>230</v>
      </c>
      <c r="B156"/>
      <c r="C156"/>
      <c r="D156"/>
      <c r="E156" s="10">
        <f aca="true" t="shared" si="23" ref="E156:M156">SUM(E154:E155)</f>
        <v>285</v>
      </c>
      <c r="F156" s="10">
        <f t="shared" si="23"/>
        <v>2</v>
      </c>
      <c r="G156" s="10">
        <f t="shared" si="23"/>
        <v>21</v>
      </c>
      <c r="H156" s="10">
        <f t="shared" si="23"/>
        <v>459</v>
      </c>
      <c r="I156" s="10">
        <f t="shared" si="23"/>
        <v>90</v>
      </c>
      <c r="J156" s="10">
        <f t="shared" si="23"/>
        <v>23</v>
      </c>
      <c r="K156" s="10">
        <f t="shared" si="23"/>
        <v>22</v>
      </c>
      <c r="L156" s="10">
        <f t="shared" si="23"/>
        <v>1</v>
      </c>
      <c r="M156" s="10">
        <f t="shared" si="23"/>
        <v>2</v>
      </c>
      <c r="N156" s="10">
        <f>SUM(N154:N155)</f>
        <v>905</v>
      </c>
    </row>
    <row r="157" spans="1:14" ht="15">
      <c r="A157"/>
      <c r="B157"/>
      <c r="C157"/>
      <c r="D157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">
      <c r="A158" t="s">
        <v>25</v>
      </c>
      <c r="B158" t="s">
        <v>24</v>
      </c>
      <c r="C158" s="7" t="s">
        <v>25</v>
      </c>
      <c r="D158" t="s">
        <v>198</v>
      </c>
      <c r="E158" s="10">
        <v>27</v>
      </c>
      <c r="F158" s="10">
        <v>1</v>
      </c>
      <c r="G158" s="10">
        <v>12</v>
      </c>
      <c r="H158" s="10">
        <v>114</v>
      </c>
      <c r="I158" s="10">
        <v>9</v>
      </c>
      <c r="J158" s="10">
        <v>4</v>
      </c>
      <c r="K158" s="10">
        <v>3</v>
      </c>
      <c r="L158" s="10">
        <v>1</v>
      </c>
      <c r="M158" s="10">
        <v>1</v>
      </c>
      <c r="N158" s="10">
        <v>172</v>
      </c>
    </row>
    <row r="159" spans="1:14" ht="15">
      <c r="A159"/>
      <c r="B159" t="s">
        <v>32</v>
      </c>
      <c r="C159" s="7" t="s">
        <v>33</v>
      </c>
      <c r="D159" t="s">
        <v>248</v>
      </c>
      <c r="E159" s="10">
        <v>36</v>
      </c>
      <c r="F159" s="10">
        <v>1</v>
      </c>
      <c r="G159" s="10">
        <v>10</v>
      </c>
      <c r="H159" s="10">
        <v>14</v>
      </c>
      <c r="I159" s="10">
        <v>10</v>
      </c>
      <c r="J159" s="10">
        <v>2</v>
      </c>
      <c r="K159" s="10">
        <v>5</v>
      </c>
      <c r="L159" s="10"/>
      <c r="M159" s="10"/>
      <c r="N159" s="10">
        <v>78</v>
      </c>
    </row>
    <row r="160" spans="1:14" ht="15">
      <c r="A160" t="s">
        <v>231</v>
      </c>
      <c r="B160"/>
      <c r="C160"/>
      <c r="D160"/>
      <c r="E160" s="10">
        <f aca="true" t="shared" si="24" ref="E160:N160">SUM(E158:E159)</f>
        <v>63</v>
      </c>
      <c r="F160" s="10">
        <f t="shared" si="24"/>
        <v>2</v>
      </c>
      <c r="G160" s="10">
        <f t="shared" si="24"/>
        <v>22</v>
      </c>
      <c r="H160" s="10">
        <f t="shared" si="24"/>
        <v>128</v>
      </c>
      <c r="I160" s="10">
        <f t="shared" si="24"/>
        <v>19</v>
      </c>
      <c r="J160" s="10">
        <f t="shared" si="24"/>
        <v>6</v>
      </c>
      <c r="K160" s="10">
        <f t="shared" si="24"/>
        <v>8</v>
      </c>
      <c r="L160" s="10">
        <f t="shared" si="24"/>
        <v>1</v>
      </c>
      <c r="M160" s="10">
        <f t="shared" si="24"/>
        <v>1</v>
      </c>
      <c r="N160" s="10">
        <f t="shared" si="24"/>
        <v>250</v>
      </c>
    </row>
    <row r="161" spans="1:14" s="2" customFormat="1" ht="15">
      <c r="A161"/>
      <c r="B161"/>
      <c r="C161"/>
      <c r="D161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">
      <c r="A162" t="s">
        <v>8</v>
      </c>
      <c r="B162" t="s">
        <v>7</v>
      </c>
      <c r="C162" s="7" t="s">
        <v>8</v>
      </c>
      <c r="D162" t="s">
        <v>198</v>
      </c>
      <c r="E162" s="10">
        <v>142</v>
      </c>
      <c r="F162" s="10"/>
      <c r="G162" s="10">
        <v>10</v>
      </c>
      <c r="H162" s="10">
        <v>215</v>
      </c>
      <c r="I162" s="10">
        <v>72</v>
      </c>
      <c r="J162" s="10">
        <v>15</v>
      </c>
      <c r="K162" s="10"/>
      <c r="L162" s="10"/>
      <c r="M162" s="10"/>
      <c r="N162" s="10">
        <v>454</v>
      </c>
    </row>
    <row r="163" spans="1:14" ht="15">
      <c r="A163"/>
      <c r="B163" t="s">
        <v>154</v>
      </c>
      <c r="C163" s="7" t="s">
        <v>155</v>
      </c>
      <c r="D163" t="s">
        <v>248</v>
      </c>
      <c r="E163" s="10">
        <v>88</v>
      </c>
      <c r="F163" s="10"/>
      <c r="G163" s="10">
        <v>7</v>
      </c>
      <c r="H163" s="10">
        <v>58</v>
      </c>
      <c r="I163" s="10">
        <v>51</v>
      </c>
      <c r="J163" s="10">
        <v>6</v>
      </c>
      <c r="K163" s="10">
        <v>1</v>
      </c>
      <c r="L163" s="10"/>
      <c r="M163" s="10"/>
      <c r="N163" s="10">
        <v>211</v>
      </c>
    </row>
    <row r="164" spans="1:14" ht="15">
      <c r="A164" t="s">
        <v>232</v>
      </c>
      <c r="B164"/>
      <c r="C164"/>
      <c r="D164"/>
      <c r="E164" s="10">
        <f aca="true" t="shared" si="25" ref="E164:N164">SUM(E162:E163)</f>
        <v>230</v>
      </c>
      <c r="F164" s="10">
        <f t="shared" si="25"/>
        <v>0</v>
      </c>
      <c r="G164" s="10">
        <f t="shared" si="25"/>
        <v>17</v>
      </c>
      <c r="H164" s="10">
        <f t="shared" si="25"/>
        <v>273</v>
      </c>
      <c r="I164" s="10">
        <f t="shared" si="25"/>
        <v>123</v>
      </c>
      <c r="J164" s="10">
        <f t="shared" si="25"/>
        <v>21</v>
      </c>
      <c r="K164" s="10">
        <f t="shared" si="25"/>
        <v>1</v>
      </c>
      <c r="L164" s="10">
        <f t="shared" si="25"/>
        <v>0</v>
      </c>
      <c r="M164" s="10">
        <f t="shared" si="25"/>
        <v>0</v>
      </c>
      <c r="N164" s="10">
        <f t="shared" si="25"/>
        <v>665</v>
      </c>
    </row>
    <row r="165" spans="1:14" s="2" customFormat="1" ht="15">
      <c r="A165"/>
      <c r="B165"/>
      <c r="C165"/>
      <c r="D165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">
      <c r="A166" t="s">
        <v>249</v>
      </c>
      <c r="B166" t="s">
        <v>36</v>
      </c>
      <c r="C166" s="7" t="s">
        <v>37</v>
      </c>
      <c r="D166" t="s">
        <v>198</v>
      </c>
      <c r="E166" s="10">
        <v>42</v>
      </c>
      <c r="F166" s="10"/>
      <c r="G166" s="10">
        <v>4</v>
      </c>
      <c r="H166" s="10">
        <v>43</v>
      </c>
      <c r="I166" s="10">
        <v>9</v>
      </c>
      <c r="J166" s="10">
        <v>3</v>
      </c>
      <c r="K166" s="10">
        <v>8</v>
      </c>
      <c r="L166" s="10"/>
      <c r="M166" s="10">
        <v>1</v>
      </c>
      <c r="N166" s="10">
        <v>110</v>
      </c>
    </row>
    <row r="167" spans="1:14" s="2" customFormat="1" ht="15">
      <c r="A167"/>
      <c r="B167" t="s">
        <v>117</v>
      </c>
      <c r="C167" s="7" t="s">
        <v>118</v>
      </c>
      <c r="D167" t="s">
        <v>198</v>
      </c>
      <c r="E167" s="10">
        <v>14</v>
      </c>
      <c r="F167" s="10"/>
      <c r="G167" s="10">
        <v>2</v>
      </c>
      <c r="H167" s="10">
        <v>24</v>
      </c>
      <c r="I167" s="10">
        <v>3</v>
      </c>
      <c r="J167" s="10">
        <v>4</v>
      </c>
      <c r="K167" s="10">
        <v>2</v>
      </c>
      <c r="L167" s="10"/>
      <c r="M167" s="10"/>
      <c r="N167" s="10">
        <v>49</v>
      </c>
    </row>
    <row r="168" spans="1:14" s="2" customFormat="1" ht="15">
      <c r="A168"/>
      <c r="B168" t="s">
        <v>111</v>
      </c>
      <c r="C168" s="7" t="s">
        <v>112</v>
      </c>
      <c r="D168" t="s">
        <v>198</v>
      </c>
      <c r="E168" s="10"/>
      <c r="F168" s="10"/>
      <c r="G168" s="10"/>
      <c r="H168" s="10">
        <v>3</v>
      </c>
      <c r="I168" s="10"/>
      <c r="J168" s="10"/>
      <c r="K168" s="10"/>
      <c r="L168" s="10"/>
      <c r="M168" s="10"/>
      <c r="N168" s="10">
        <v>3</v>
      </c>
    </row>
    <row r="169" spans="1:14" s="2" customFormat="1" ht="15">
      <c r="A169"/>
      <c r="B169" t="s">
        <v>92</v>
      </c>
      <c r="C169" s="7" t="s">
        <v>93</v>
      </c>
      <c r="D169" t="s">
        <v>198</v>
      </c>
      <c r="E169" s="10">
        <v>51</v>
      </c>
      <c r="F169" s="10"/>
      <c r="G169" s="10">
        <v>8</v>
      </c>
      <c r="H169" s="10">
        <v>131</v>
      </c>
      <c r="I169" s="10">
        <v>16</v>
      </c>
      <c r="J169" s="10">
        <v>8</v>
      </c>
      <c r="K169" s="10">
        <v>7</v>
      </c>
      <c r="L169" s="10"/>
      <c r="M169" s="10"/>
      <c r="N169" s="10">
        <v>221</v>
      </c>
    </row>
    <row r="170" spans="1:14" ht="15">
      <c r="A170"/>
      <c r="B170" t="s">
        <v>38</v>
      </c>
      <c r="C170" s="7" t="s">
        <v>73</v>
      </c>
      <c r="D170" t="s">
        <v>198</v>
      </c>
      <c r="E170" s="10">
        <v>15</v>
      </c>
      <c r="F170" s="10"/>
      <c r="G170" s="10">
        <v>2</v>
      </c>
      <c r="H170" s="10">
        <v>45</v>
      </c>
      <c r="I170" s="10">
        <v>4</v>
      </c>
      <c r="J170" s="10">
        <v>1</v>
      </c>
      <c r="K170" s="10">
        <v>3</v>
      </c>
      <c r="L170" s="10"/>
      <c r="M170" s="10"/>
      <c r="N170" s="10">
        <v>70</v>
      </c>
    </row>
    <row r="171" spans="1:14" ht="15">
      <c r="A171"/>
      <c r="B171" t="s">
        <v>136</v>
      </c>
      <c r="C171" s="7" t="s">
        <v>137</v>
      </c>
      <c r="D171" t="s">
        <v>198</v>
      </c>
      <c r="E171" s="10">
        <v>1</v>
      </c>
      <c r="F171" s="10"/>
      <c r="G171" s="10"/>
      <c r="H171" s="10">
        <v>7</v>
      </c>
      <c r="I171" s="10">
        <v>1</v>
      </c>
      <c r="J171" s="10"/>
      <c r="K171" s="10"/>
      <c r="L171" s="10"/>
      <c r="M171" s="10"/>
      <c r="N171" s="10">
        <v>9</v>
      </c>
    </row>
    <row r="172" spans="1:14" ht="15">
      <c r="A172"/>
      <c r="B172"/>
      <c r="C172" s="7"/>
      <c r="D172" t="s">
        <v>284</v>
      </c>
      <c r="E172" s="10"/>
      <c r="F172" s="10"/>
      <c r="G172" s="10"/>
      <c r="H172" s="10">
        <v>3</v>
      </c>
      <c r="I172" s="10"/>
      <c r="J172" s="10"/>
      <c r="K172" s="10"/>
      <c r="L172" s="10"/>
      <c r="M172" s="10"/>
      <c r="N172" s="10">
        <v>3</v>
      </c>
    </row>
    <row r="173" spans="1:14" ht="15">
      <c r="A173" t="s">
        <v>250</v>
      </c>
      <c r="B173"/>
      <c r="C173"/>
      <c r="D173"/>
      <c r="E173" s="10">
        <f aca="true" t="shared" si="26" ref="E173:M173">SUM(E166:E172)</f>
        <v>123</v>
      </c>
      <c r="F173" s="10">
        <f t="shared" si="26"/>
        <v>0</v>
      </c>
      <c r="G173" s="10">
        <f t="shared" si="26"/>
        <v>16</v>
      </c>
      <c r="H173" s="10">
        <f t="shared" si="26"/>
        <v>256</v>
      </c>
      <c r="I173" s="10">
        <f t="shared" si="26"/>
        <v>33</v>
      </c>
      <c r="J173" s="10">
        <f t="shared" si="26"/>
        <v>16</v>
      </c>
      <c r="K173" s="10">
        <f t="shared" si="26"/>
        <v>20</v>
      </c>
      <c r="L173" s="10">
        <f t="shared" si="26"/>
        <v>0</v>
      </c>
      <c r="M173" s="10">
        <f t="shared" si="26"/>
        <v>1</v>
      </c>
      <c r="N173" s="10">
        <f>SUM(N166:N172)</f>
        <v>465</v>
      </c>
    </row>
    <row r="174" spans="1:14" ht="15">
      <c r="A174"/>
      <c r="B174"/>
      <c r="C174"/>
      <c r="D174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">
      <c r="A175" t="s">
        <v>210</v>
      </c>
      <c r="B175" t="s">
        <v>111</v>
      </c>
      <c r="C175" s="7" t="s">
        <v>112</v>
      </c>
      <c r="D175" t="s">
        <v>198</v>
      </c>
      <c r="E175" s="10">
        <v>117</v>
      </c>
      <c r="F175" s="10"/>
      <c r="G175" s="10">
        <v>12</v>
      </c>
      <c r="H175" s="10">
        <v>144</v>
      </c>
      <c r="I175" s="10">
        <v>47</v>
      </c>
      <c r="J175" s="10">
        <v>17</v>
      </c>
      <c r="K175" s="10">
        <v>11</v>
      </c>
      <c r="L175" s="10">
        <v>1</v>
      </c>
      <c r="M175" s="10"/>
      <c r="N175" s="10">
        <v>349</v>
      </c>
    </row>
    <row r="176" spans="1:14" ht="15">
      <c r="A176"/>
      <c r="B176"/>
      <c r="C176"/>
      <c r="D176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">
      <c r="A177" t="s">
        <v>45</v>
      </c>
      <c r="B177" t="s">
        <v>43</v>
      </c>
      <c r="C177" s="7" t="s">
        <v>44</v>
      </c>
      <c r="D177" t="s">
        <v>198</v>
      </c>
      <c r="E177" s="10">
        <v>39</v>
      </c>
      <c r="F177" s="10">
        <v>1</v>
      </c>
      <c r="G177" s="10">
        <v>5</v>
      </c>
      <c r="H177" s="10">
        <v>126</v>
      </c>
      <c r="I177" s="10">
        <v>17</v>
      </c>
      <c r="J177" s="10">
        <v>3</v>
      </c>
      <c r="K177" s="10">
        <v>5</v>
      </c>
      <c r="L177" s="10"/>
      <c r="M177" s="10"/>
      <c r="N177" s="10">
        <v>196</v>
      </c>
    </row>
    <row r="178" spans="1:14" s="2" customFormat="1" ht="15">
      <c r="A178"/>
      <c r="B178"/>
      <c r="C178"/>
      <c r="D178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">
      <c r="A179" t="s">
        <v>20</v>
      </c>
      <c r="B179" t="s">
        <v>19</v>
      </c>
      <c r="C179" s="7" t="s">
        <v>20</v>
      </c>
      <c r="D179" t="s">
        <v>198</v>
      </c>
      <c r="E179" s="10">
        <v>32</v>
      </c>
      <c r="F179" s="10">
        <v>1</v>
      </c>
      <c r="G179" s="10">
        <v>1</v>
      </c>
      <c r="H179" s="10">
        <v>91</v>
      </c>
      <c r="I179" s="10">
        <v>14</v>
      </c>
      <c r="J179" s="10">
        <v>7</v>
      </c>
      <c r="K179" s="10"/>
      <c r="L179" s="10">
        <v>1</v>
      </c>
      <c r="M179" s="10"/>
      <c r="N179" s="10">
        <v>147</v>
      </c>
    </row>
    <row r="180" spans="1:14" ht="15">
      <c r="A180"/>
      <c r="B180" t="s">
        <v>138</v>
      </c>
      <c r="C180" s="7" t="s">
        <v>139</v>
      </c>
      <c r="D180" t="s">
        <v>248</v>
      </c>
      <c r="E180" s="10">
        <v>29</v>
      </c>
      <c r="F180" s="10"/>
      <c r="G180" s="10"/>
      <c r="H180" s="10">
        <v>23</v>
      </c>
      <c r="I180" s="10">
        <v>7</v>
      </c>
      <c r="J180" s="10">
        <v>1</v>
      </c>
      <c r="K180" s="10"/>
      <c r="L180" s="10"/>
      <c r="M180" s="10"/>
      <c r="N180" s="10">
        <v>60</v>
      </c>
    </row>
    <row r="181" spans="1:14" ht="15">
      <c r="A181" t="s">
        <v>233</v>
      </c>
      <c r="B181"/>
      <c r="C181"/>
      <c r="D181"/>
      <c r="E181" s="10">
        <f aca="true" t="shared" si="27" ref="E181:M181">SUM(E179:E180)</f>
        <v>61</v>
      </c>
      <c r="F181" s="10">
        <f t="shared" si="27"/>
        <v>1</v>
      </c>
      <c r="G181" s="10">
        <f t="shared" si="27"/>
        <v>1</v>
      </c>
      <c r="H181" s="10">
        <f t="shared" si="27"/>
        <v>114</v>
      </c>
      <c r="I181" s="10">
        <f t="shared" si="27"/>
        <v>21</v>
      </c>
      <c r="J181" s="10">
        <f t="shared" si="27"/>
        <v>8</v>
      </c>
      <c r="K181" s="10">
        <f t="shared" si="27"/>
        <v>0</v>
      </c>
      <c r="L181" s="10">
        <f t="shared" si="27"/>
        <v>1</v>
      </c>
      <c r="M181" s="10">
        <f t="shared" si="27"/>
        <v>0</v>
      </c>
      <c r="N181" s="10">
        <f>SUM(N179:N180)</f>
        <v>207</v>
      </c>
    </row>
    <row r="182" spans="1:14" ht="15">
      <c r="A182"/>
      <c r="B182"/>
      <c r="C182"/>
      <c r="D182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">
      <c r="A183" t="s">
        <v>103</v>
      </c>
      <c r="B183" t="s">
        <v>101</v>
      </c>
      <c r="C183" s="7" t="s">
        <v>102</v>
      </c>
      <c r="D183" t="s">
        <v>198</v>
      </c>
      <c r="E183" s="10">
        <v>9</v>
      </c>
      <c r="F183" s="10"/>
      <c r="G183" s="10">
        <v>1</v>
      </c>
      <c r="H183" s="10">
        <v>40</v>
      </c>
      <c r="I183" s="10">
        <v>6</v>
      </c>
      <c r="J183" s="10">
        <v>2</v>
      </c>
      <c r="K183" s="10"/>
      <c r="L183" s="10"/>
      <c r="M183" s="10"/>
      <c r="N183" s="10">
        <v>58</v>
      </c>
    </row>
    <row r="184" spans="1:14" ht="15">
      <c r="A184"/>
      <c r="B184"/>
      <c r="C184"/>
      <c r="D184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">
      <c r="A185" s="9" t="s">
        <v>6</v>
      </c>
      <c r="B185" s="9"/>
      <c r="C185" s="9"/>
      <c r="D185" s="9"/>
      <c r="E185" s="11">
        <f aca="true" t="shared" si="28" ref="E185:M185">SUM(E183,E181,E177,E175,E173,E164,E160,E156)</f>
        <v>927</v>
      </c>
      <c r="F185" s="11">
        <f t="shared" si="28"/>
        <v>6</v>
      </c>
      <c r="G185" s="11">
        <f t="shared" si="28"/>
        <v>95</v>
      </c>
      <c r="H185" s="11">
        <f t="shared" si="28"/>
        <v>1540</v>
      </c>
      <c r="I185" s="11">
        <f t="shared" si="28"/>
        <v>356</v>
      </c>
      <c r="J185" s="11">
        <f t="shared" si="28"/>
        <v>96</v>
      </c>
      <c r="K185" s="11">
        <f t="shared" si="28"/>
        <v>67</v>
      </c>
      <c r="L185" s="11">
        <f t="shared" si="28"/>
        <v>4</v>
      </c>
      <c r="M185" s="11">
        <f t="shared" si="28"/>
        <v>4</v>
      </c>
      <c r="N185" s="11">
        <f>SUM(N183,N181,N177,N175,N173,N164,N160,N156)</f>
        <v>3095</v>
      </c>
    </row>
    <row r="186" spans="1:14" s="2" customFormat="1" ht="15">
      <c r="A186" s="9"/>
      <c r="B186" s="9"/>
      <c r="C186" s="9"/>
      <c r="D186" s="9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5">
      <c r="A187" s="9" t="s">
        <v>3</v>
      </c>
      <c r="B187"/>
      <c r="C187"/>
      <c r="D187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">
      <c r="A188" s="12" t="s">
        <v>3</v>
      </c>
      <c r="B188" t="s">
        <v>285</v>
      </c>
      <c r="C188" s="7" t="s">
        <v>286</v>
      </c>
      <c r="D188" t="s">
        <v>251</v>
      </c>
      <c r="E188" s="10"/>
      <c r="F188" s="10"/>
      <c r="G188" s="10"/>
      <c r="H188" s="10">
        <v>1</v>
      </c>
      <c r="I188" s="10"/>
      <c r="J188" s="10"/>
      <c r="K188" s="10"/>
      <c r="L188" s="10"/>
      <c r="M188" s="10"/>
      <c r="N188" s="10">
        <v>1</v>
      </c>
    </row>
    <row r="189" spans="1:14" ht="15">
      <c r="A189"/>
      <c r="B189" t="s">
        <v>143</v>
      </c>
      <c r="C189" s="7" t="s">
        <v>144</v>
      </c>
      <c r="D189" t="s">
        <v>251</v>
      </c>
      <c r="E189" s="10">
        <v>14</v>
      </c>
      <c r="F189" s="10"/>
      <c r="G189" s="10">
        <v>4</v>
      </c>
      <c r="H189" s="10">
        <v>18</v>
      </c>
      <c r="I189" s="10">
        <v>7</v>
      </c>
      <c r="J189" s="10">
        <v>2</v>
      </c>
      <c r="K189" s="10"/>
      <c r="L189" s="10">
        <v>1</v>
      </c>
      <c r="M189" s="10"/>
      <c r="N189" s="10">
        <v>46</v>
      </c>
    </row>
    <row r="190" spans="1:14" s="2" customFormat="1" ht="15">
      <c r="A190"/>
      <c r="B190" t="s">
        <v>0</v>
      </c>
      <c r="C190" s="7" t="s">
        <v>1</v>
      </c>
      <c r="D190" t="s">
        <v>197</v>
      </c>
      <c r="E190" s="10">
        <v>63</v>
      </c>
      <c r="F190" s="10">
        <v>1</v>
      </c>
      <c r="G190" s="10"/>
      <c r="H190" s="10">
        <v>57</v>
      </c>
      <c r="I190" s="10">
        <v>19</v>
      </c>
      <c r="J190" s="10">
        <v>8</v>
      </c>
      <c r="K190" s="10">
        <v>1</v>
      </c>
      <c r="L190" s="10"/>
      <c r="M190" s="10"/>
      <c r="N190" s="10">
        <v>149</v>
      </c>
    </row>
    <row r="191" spans="1:14" ht="15">
      <c r="A191"/>
      <c r="B191" t="s">
        <v>87</v>
      </c>
      <c r="C191" s="7" t="s">
        <v>88</v>
      </c>
      <c r="D191" t="s">
        <v>252</v>
      </c>
      <c r="E191" s="10">
        <v>17</v>
      </c>
      <c r="F191" s="10">
        <v>1</v>
      </c>
      <c r="G191" s="10">
        <v>4</v>
      </c>
      <c r="H191" s="10">
        <v>60</v>
      </c>
      <c r="I191" s="10">
        <v>4</v>
      </c>
      <c r="J191" s="10">
        <v>4</v>
      </c>
      <c r="K191" s="10"/>
      <c r="L191" s="10"/>
      <c r="M191" s="10"/>
      <c r="N191" s="10">
        <v>90</v>
      </c>
    </row>
    <row r="192" spans="1:14" ht="15">
      <c r="A192"/>
      <c r="B192" t="s">
        <v>263</v>
      </c>
      <c r="C192" s="7" t="s">
        <v>264</v>
      </c>
      <c r="D192" t="s">
        <v>252</v>
      </c>
      <c r="E192" s="10"/>
      <c r="F192" s="10"/>
      <c r="G192" s="10"/>
      <c r="H192" s="10">
        <v>3</v>
      </c>
      <c r="I192" s="10"/>
      <c r="J192" s="10"/>
      <c r="K192" s="10"/>
      <c r="L192" s="10"/>
      <c r="M192" s="10"/>
      <c r="N192" s="10">
        <v>3</v>
      </c>
    </row>
    <row r="193" spans="1:14" ht="15">
      <c r="A193"/>
      <c r="B193" t="s">
        <v>2</v>
      </c>
      <c r="C193" s="7" t="s">
        <v>142</v>
      </c>
      <c r="D193" t="s">
        <v>251</v>
      </c>
      <c r="E193" s="10">
        <v>141</v>
      </c>
      <c r="F193" s="10">
        <v>4</v>
      </c>
      <c r="G193" s="10">
        <v>19</v>
      </c>
      <c r="H193" s="10">
        <v>135</v>
      </c>
      <c r="I193" s="10">
        <v>99</v>
      </c>
      <c r="J193" s="10">
        <v>14</v>
      </c>
      <c r="K193" s="10">
        <v>3</v>
      </c>
      <c r="L193" s="10"/>
      <c r="M193" s="10"/>
      <c r="N193" s="10">
        <v>415</v>
      </c>
    </row>
    <row r="194" spans="1:14" ht="15">
      <c r="A194" s="9" t="s">
        <v>235</v>
      </c>
      <c r="B194" s="9"/>
      <c r="C194" s="9"/>
      <c r="D194" s="9"/>
      <c r="E194" s="11">
        <f aca="true" t="shared" si="29" ref="E194:M194">SUM(E188:E193)</f>
        <v>235</v>
      </c>
      <c r="F194" s="11">
        <f t="shared" si="29"/>
        <v>6</v>
      </c>
      <c r="G194" s="11">
        <f t="shared" si="29"/>
        <v>27</v>
      </c>
      <c r="H194" s="11">
        <f t="shared" si="29"/>
        <v>274</v>
      </c>
      <c r="I194" s="11">
        <f t="shared" si="29"/>
        <v>129</v>
      </c>
      <c r="J194" s="11">
        <f t="shared" si="29"/>
        <v>28</v>
      </c>
      <c r="K194" s="11">
        <f t="shared" si="29"/>
        <v>4</v>
      </c>
      <c r="L194" s="11">
        <f t="shared" si="29"/>
        <v>1</v>
      </c>
      <c r="M194" s="11">
        <f t="shared" si="29"/>
        <v>0</v>
      </c>
      <c r="N194" s="11">
        <f>SUM(N188:N193)</f>
        <v>704</v>
      </c>
    </row>
    <row r="195" spans="1:14" ht="15">
      <c r="A195" s="9"/>
      <c r="B195" s="9"/>
      <c r="C195" s="9"/>
      <c r="D195" s="9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15">
      <c r="A196" t="s">
        <v>265</v>
      </c>
      <c r="B196" s="7" t="s">
        <v>253</v>
      </c>
      <c r="C196" t="s">
        <v>254</v>
      </c>
      <c r="D196" t="s">
        <v>255</v>
      </c>
      <c r="E196" s="10">
        <v>0</v>
      </c>
      <c r="F196" s="10"/>
      <c r="G196" s="10"/>
      <c r="H196" s="10"/>
      <c r="I196" s="10"/>
      <c r="J196" s="10">
        <v>0</v>
      </c>
      <c r="K196" s="10">
        <v>8</v>
      </c>
      <c r="L196" s="10"/>
      <c r="M196" s="10"/>
      <c r="N196" s="10">
        <f>SUM(E196:M196)</f>
        <v>8</v>
      </c>
    </row>
    <row r="197" spans="1:14" ht="15">
      <c r="A197" s="13" t="s">
        <v>266</v>
      </c>
      <c r="B197" s="13"/>
      <c r="C197" s="13"/>
      <c r="D197" s="13"/>
      <c r="E197" s="14">
        <f aca="true" t="shared" si="30" ref="E197:N197">SUM(E196,E194,E185,E151,E88,E64)</f>
        <v>1684</v>
      </c>
      <c r="F197" s="14">
        <f t="shared" si="30"/>
        <v>1247</v>
      </c>
      <c r="G197" s="14">
        <f t="shared" si="30"/>
        <v>820</v>
      </c>
      <c r="H197" s="14">
        <f t="shared" si="30"/>
        <v>3236</v>
      </c>
      <c r="I197" s="14">
        <f t="shared" si="30"/>
        <v>758</v>
      </c>
      <c r="J197" s="14">
        <f t="shared" si="30"/>
        <v>228</v>
      </c>
      <c r="K197" s="14">
        <f t="shared" si="30"/>
        <v>107</v>
      </c>
      <c r="L197" s="14">
        <f t="shared" si="30"/>
        <v>15</v>
      </c>
      <c r="M197" s="14">
        <f t="shared" si="30"/>
        <v>9</v>
      </c>
      <c r="N197" s="14">
        <f t="shared" si="30"/>
        <v>8147</v>
      </c>
    </row>
    <row r="198" spans="1:14" s="2" customFormat="1" ht="15">
      <c r="A198" s="9"/>
      <c r="B198" s="9"/>
      <c r="C198" s="9"/>
      <c r="D198" s="9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15">
      <c r="A199" t="s">
        <v>158</v>
      </c>
      <c r="B199" t="s">
        <v>156</v>
      </c>
      <c r="C199" s="7" t="s">
        <v>157</v>
      </c>
      <c r="D199" t="s">
        <v>252</v>
      </c>
      <c r="E199" s="10">
        <v>5</v>
      </c>
      <c r="F199" s="10"/>
      <c r="G199" s="10">
        <v>2</v>
      </c>
      <c r="H199" s="10">
        <v>9</v>
      </c>
      <c r="I199" s="10">
        <v>5</v>
      </c>
      <c r="J199" s="10"/>
      <c r="K199" s="10"/>
      <c r="L199" s="10"/>
      <c r="M199" s="10">
        <v>3</v>
      </c>
      <c r="N199" s="10">
        <v>24</v>
      </c>
    </row>
    <row r="200" spans="1:14" ht="15">
      <c r="A200"/>
      <c r="B200" t="s">
        <v>195</v>
      </c>
      <c r="C200" s="7" t="s">
        <v>196</v>
      </c>
      <c r="D200" t="s">
        <v>252</v>
      </c>
      <c r="E200" s="10">
        <v>67</v>
      </c>
      <c r="F200" s="10">
        <v>1</v>
      </c>
      <c r="G200" s="10"/>
      <c r="H200" s="10">
        <v>6</v>
      </c>
      <c r="I200" s="10">
        <v>6</v>
      </c>
      <c r="J200" s="10">
        <v>11</v>
      </c>
      <c r="K200" s="10"/>
      <c r="L200" s="10"/>
      <c r="M200" s="10">
        <v>1</v>
      </c>
      <c r="N200" s="10">
        <v>92</v>
      </c>
    </row>
    <row r="201" spans="1:14" ht="15">
      <c r="A201" s="9" t="s">
        <v>234</v>
      </c>
      <c r="B201" s="9"/>
      <c r="C201" s="9"/>
      <c r="D201" s="9"/>
      <c r="E201">
        <f>SUM(E199:E200)</f>
        <v>72</v>
      </c>
      <c r="F201">
        <f aca="true" t="shared" si="31" ref="F201:N201">SUM(F199:F200)</f>
        <v>1</v>
      </c>
      <c r="G201">
        <f t="shared" si="31"/>
        <v>2</v>
      </c>
      <c r="H201">
        <f t="shared" si="31"/>
        <v>15</v>
      </c>
      <c r="I201">
        <f t="shared" si="31"/>
        <v>11</v>
      </c>
      <c r="J201">
        <f t="shared" si="31"/>
        <v>11</v>
      </c>
      <c r="K201">
        <f t="shared" si="31"/>
        <v>0</v>
      </c>
      <c r="L201">
        <f t="shared" si="31"/>
        <v>0</v>
      </c>
      <c r="M201">
        <f t="shared" si="31"/>
        <v>4</v>
      </c>
      <c r="N201">
        <f t="shared" si="31"/>
        <v>116</v>
      </c>
    </row>
    <row r="202" spans="1:14" s="2" customFormat="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5">
      <c r="A203" s="9"/>
      <c r="B203" s="9"/>
      <c r="C203" s="9"/>
      <c r="D203" s="9"/>
      <c r="E203"/>
      <c r="F203"/>
      <c r="G203"/>
      <c r="H203"/>
      <c r="I203"/>
      <c r="J203"/>
      <c r="K203"/>
      <c r="L203"/>
      <c r="M203"/>
      <c r="N203"/>
    </row>
    <row r="204" spans="1:14" ht="15">
      <c r="A204" s="9" t="s">
        <v>267</v>
      </c>
      <c r="B204" s="9"/>
      <c r="C204" s="9"/>
      <c r="D204" s="9"/>
      <c r="E204"/>
      <c r="F204"/>
      <c r="G204"/>
      <c r="H204"/>
      <c r="I204"/>
      <c r="J204"/>
      <c r="K204"/>
      <c r="L204"/>
      <c r="M204"/>
      <c r="N204"/>
    </row>
    <row r="205" spans="1:14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5">
      <c r="A206" s="9" t="s">
        <v>268</v>
      </c>
      <c r="B206" s="9"/>
      <c r="C206" s="9"/>
      <c r="D206" s="9"/>
      <c r="E206" s="9">
        <f aca="true" t="shared" si="32" ref="E206:N206">SUM(E203,E201,E197)</f>
        <v>1756</v>
      </c>
      <c r="F206" s="9">
        <f t="shared" si="32"/>
        <v>1248</v>
      </c>
      <c r="G206" s="9">
        <f t="shared" si="32"/>
        <v>822</v>
      </c>
      <c r="H206" s="9">
        <f t="shared" si="32"/>
        <v>3251</v>
      </c>
      <c r="I206" s="9">
        <f t="shared" si="32"/>
        <v>769</v>
      </c>
      <c r="J206" s="9">
        <f t="shared" si="32"/>
        <v>239</v>
      </c>
      <c r="K206" s="9">
        <f t="shared" si="32"/>
        <v>107</v>
      </c>
      <c r="L206" s="9">
        <f t="shared" si="32"/>
        <v>15</v>
      </c>
      <c r="M206" s="9">
        <f t="shared" si="32"/>
        <v>13</v>
      </c>
      <c r="N206" s="9">
        <f t="shared" si="32"/>
        <v>8263</v>
      </c>
    </row>
    <row r="207" spans="1:14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4"/>
      <c r="K208" s="5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4"/>
      <c r="K209" s="5"/>
    </row>
    <row r="210" spans="1:14" ht="15">
      <c r="A210" s="18" t="s">
        <v>272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1:14" ht="15">
      <c r="A211" s="18" t="s">
        <v>240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</sheetData>
  <sheetProtection password="975D" sheet="1"/>
  <mergeCells count="6">
    <mergeCell ref="A3:N3"/>
    <mergeCell ref="A4:N4"/>
    <mergeCell ref="A210:N210"/>
    <mergeCell ref="A211:N211"/>
    <mergeCell ref="A2:N2"/>
    <mergeCell ref="A1:N1"/>
  </mergeCells>
  <hyperlinks>
    <hyperlink ref="A210:I210" r:id="rId1" display="[Spring 2010 - Fact Sheet]"/>
    <hyperlink ref="A211:I211" r:id="rId2" display="[Institutional Research Home]"/>
    <hyperlink ref="A210:N210" r:id="rId3" display="[Spring 2016 - Fact Sheet]"/>
    <hyperlink ref="A211:N211" r:id="rId4" display="[Institutional Research Home]"/>
  </hyperlinks>
  <printOptions/>
  <pageMargins left="0.7" right="0.7" top="0.75" bottom="0.75" header="0.3" footer="0.3"/>
  <pageSetup horizontalDpi="600" verticalDpi="600" orientation="landscape" scale="57" r:id="rId5"/>
  <rowBreaks count="2" manualBreakCount="2">
    <brk id="52" max="14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Gachette, Yves</dc:creator>
  <cp:keywords/>
  <dc:description/>
  <cp:lastModifiedBy>Bonn, Michelle</cp:lastModifiedBy>
  <cp:lastPrinted>2013-10-10T19:06:17Z</cp:lastPrinted>
  <dcterms:created xsi:type="dcterms:W3CDTF">2013-10-04T13:40:25Z</dcterms:created>
  <dcterms:modified xsi:type="dcterms:W3CDTF">2016-07-29T19:10:55Z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